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60" windowWidth="18195" windowHeight="10515" activeTab="6"/>
  </bookViews>
  <sheets>
    <sheet name="Baza" sheetId="1" r:id="rId1"/>
    <sheet name="Drużynowo" sheetId="3" r:id="rId2"/>
    <sheet name="CH 4-6" sheetId="4" r:id="rId3"/>
    <sheet name="CH 1-3" sheetId="5" r:id="rId4"/>
    <sheet name="DZ 4-6" sheetId="6" r:id="rId5"/>
    <sheet name="DZ 1-3" sheetId="7" r:id="rId6"/>
    <sheet name="Razem" sheetId="8" r:id="rId7"/>
  </sheets>
  <definedNames>
    <definedName name="DaneZewnętrzne_1" localSheetId="0">Baza!$A$2:$F$51</definedName>
    <definedName name="DaneZewnętrzne_1" localSheetId="3">'CH 1-3'!$A$2:$F$17</definedName>
    <definedName name="DaneZewnętrzne_1" localSheetId="2">'CH 4-6'!$A$2:$F$23</definedName>
    <definedName name="DaneZewnętrzne_1" localSheetId="1">Drużynowo!$A$2:$F$51</definedName>
    <definedName name="DaneZewnętrzne_1" localSheetId="5">'DZ 1-3'!$A$2:$F$10</definedName>
    <definedName name="DaneZewnętrzne_1" localSheetId="4">'DZ 4-6'!$A$2:$F$7</definedName>
    <definedName name="DaneZewnętrzne_1" localSheetId="6">Razem!$A$2:$F$51</definedName>
  </definedNames>
  <calcPr calcId="125725"/>
</workbook>
</file>

<file path=xl/calcChain.xml><?xml version="1.0" encoding="utf-8"?>
<calcChain xmlns="http://schemas.openxmlformats.org/spreadsheetml/2006/main">
  <c r="A51" i="8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4"/>
  <c r="P29"/>
  <c r="O29"/>
  <c r="N29"/>
  <c r="M29"/>
  <c r="L29"/>
  <c r="K29"/>
  <c r="J29"/>
  <c r="I29"/>
  <c r="H29"/>
  <c r="G29"/>
  <c r="F29"/>
  <c r="E29"/>
  <c r="D29"/>
  <c r="C29"/>
  <c r="P20"/>
  <c r="O20"/>
  <c r="N20"/>
  <c r="M20"/>
  <c r="L20"/>
  <c r="K20"/>
  <c r="J20"/>
  <c r="I20"/>
  <c r="H20"/>
  <c r="G20"/>
  <c r="F20"/>
  <c r="E20"/>
  <c r="D20"/>
  <c r="C20"/>
  <c r="P33"/>
  <c r="O33"/>
  <c r="N33"/>
  <c r="M33"/>
  <c r="L33"/>
  <c r="K33"/>
  <c r="J33"/>
  <c r="I33"/>
  <c r="H33"/>
  <c r="G33"/>
  <c r="F33"/>
  <c r="E33"/>
  <c r="D33"/>
  <c r="C33"/>
  <c r="P19"/>
  <c r="O19"/>
  <c r="N19"/>
  <c r="M19"/>
  <c r="L19"/>
  <c r="K19"/>
  <c r="J19"/>
  <c r="I19"/>
  <c r="H19"/>
  <c r="G19"/>
  <c r="F19"/>
  <c r="E19"/>
  <c r="D19"/>
  <c r="C19"/>
  <c r="P28"/>
  <c r="O28"/>
  <c r="N28"/>
  <c r="M28"/>
  <c r="L28"/>
  <c r="K28"/>
  <c r="J28"/>
  <c r="I28"/>
  <c r="H28"/>
  <c r="G28"/>
  <c r="F28"/>
  <c r="E28"/>
  <c r="D28"/>
  <c r="C28"/>
  <c r="P25"/>
  <c r="O25"/>
  <c r="N25"/>
  <c r="M25"/>
  <c r="L25"/>
  <c r="K25"/>
  <c r="J25"/>
  <c r="I25"/>
  <c r="H25"/>
  <c r="G25"/>
  <c r="F25"/>
  <c r="E25"/>
  <c r="D25"/>
  <c r="C25"/>
  <c r="P10"/>
  <c r="O10"/>
  <c r="N10"/>
  <c r="M10"/>
  <c r="L10"/>
  <c r="K10"/>
  <c r="J10"/>
  <c r="I10"/>
  <c r="H10"/>
  <c r="G10"/>
  <c r="F10"/>
  <c r="E10"/>
  <c r="D10"/>
  <c r="C10"/>
  <c r="P27"/>
  <c r="O27"/>
  <c r="N27"/>
  <c r="M27"/>
  <c r="L27"/>
  <c r="K27"/>
  <c r="J27"/>
  <c r="I27"/>
  <c r="H27"/>
  <c r="G27"/>
  <c r="F27"/>
  <c r="E27"/>
  <c r="D27"/>
  <c r="C27"/>
  <c r="P34"/>
  <c r="O34"/>
  <c r="N34"/>
  <c r="M34"/>
  <c r="L34"/>
  <c r="K34"/>
  <c r="J34"/>
  <c r="I34"/>
  <c r="H34"/>
  <c r="G34"/>
  <c r="F34"/>
  <c r="E34"/>
  <c r="D34"/>
  <c r="C34"/>
  <c r="P46"/>
  <c r="O46"/>
  <c r="N46"/>
  <c r="M46"/>
  <c r="L46"/>
  <c r="K46"/>
  <c r="J46"/>
  <c r="I46"/>
  <c r="H46"/>
  <c r="G46"/>
  <c r="F46"/>
  <c r="E46"/>
  <c r="D46"/>
  <c r="C46"/>
  <c r="P13"/>
  <c r="O13"/>
  <c r="N13"/>
  <c r="M13"/>
  <c r="L13"/>
  <c r="K13"/>
  <c r="J13"/>
  <c r="I13"/>
  <c r="H13"/>
  <c r="G13"/>
  <c r="F13"/>
  <c r="E13"/>
  <c r="D13"/>
  <c r="C13"/>
  <c r="P8"/>
  <c r="O8"/>
  <c r="N8"/>
  <c r="M8"/>
  <c r="L8"/>
  <c r="K8"/>
  <c r="J8"/>
  <c r="I8"/>
  <c r="H8"/>
  <c r="G8"/>
  <c r="F8"/>
  <c r="E8"/>
  <c r="D8"/>
  <c r="C8"/>
  <c r="P23"/>
  <c r="O23"/>
  <c r="N23"/>
  <c r="M23"/>
  <c r="L23"/>
  <c r="K23"/>
  <c r="J23"/>
  <c r="I23"/>
  <c r="H23"/>
  <c r="G23"/>
  <c r="F23"/>
  <c r="E23"/>
  <c r="D23"/>
  <c r="C23"/>
  <c r="P32"/>
  <c r="O32"/>
  <c r="N32"/>
  <c r="M32"/>
  <c r="L32"/>
  <c r="K32"/>
  <c r="J32"/>
  <c r="I32"/>
  <c r="H32"/>
  <c r="G32"/>
  <c r="F32"/>
  <c r="E32"/>
  <c r="D32"/>
  <c r="C32"/>
  <c r="P6"/>
  <c r="O6"/>
  <c r="N6"/>
  <c r="M6"/>
  <c r="L6"/>
  <c r="K6"/>
  <c r="J6"/>
  <c r="I6"/>
  <c r="H6"/>
  <c r="G6"/>
  <c r="F6"/>
  <c r="E6"/>
  <c r="D6"/>
  <c r="C6"/>
  <c r="N51"/>
  <c r="M51"/>
  <c r="L51"/>
  <c r="K51"/>
  <c r="J51"/>
  <c r="I51"/>
  <c r="H51"/>
  <c r="G51"/>
  <c r="F51"/>
  <c r="E51"/>
  <c r="D51"/>
  <c r="C51"/>
  <c r="P3"/>
  <c r="O3"/>
  <c r="N3"/>
  <c r="M3"/>
  <c r="L3"/>
  <c r="K3"/>
  <c r="J3"/>
  <c r="I3"/>
  <c r="H3"/>
  <c r="G3"/>
  <c r="F3"/>
  <c r="E3"/>
  <c r="D3"/>
  <c r="C3"/>
  <c r="P12"/>
  <c r="O12"/>
  <c r="N12"/>
  <c r="M12"/>
  <c r="L12"/>
  <c r="K12"/>
  <c r="J12"/>
  <c r="I12"/>
  <c r="H12"/>
  <c r="G12"/>
  <c r="F12"/>
  <c r="E12"/>
  <c r="D12"/>
  <c r="C12"/>
  <c r="P11"/>
  <c r="O11"/>
  <c r="N11"/>
  <c r="M11"/>
  <c r="L11"/>
  <c r="K11"/>
  <c r="J11"/>
  <c r="I11"/>
  <c r="H11"/>
  <c r="G11"/>
  <c r="F11"/>
  <c r="E11"/>
  <c r="D11"/>
  <c r="C11"/>
  <c r="P45"/>
  <c r="O45"/>
  <c r="N45"/>
  <c r="M45"/>
  <c r="L45"/>
  <c r="K45"/>
  <c r="J45"/>
  <c r="I45"/>
  <c r="H45"/>
  <c r="G45"/>
  <c r="F45"/>
  <c r="E45"/>
  <c r="D45"/>
  <c r="C45"/>
  <c r="P44"/>
  <c r="O44"/>
  <c r="N44"/>
  <c r="M44"/>
  <c r="L44"/>
  <c r="K44"/>
  <c r="J44"/>
  <c r="I44"/>
  <c r="H44"/>
  <c r="G44"/>
  <c r="F44"/>
  <c r="E44"/>
  <c r="D44"/>
  <c r="C44"/>
  <c r="P43"/>
  <c r="O43"/>
  <c r="N43"/>
  <c r="M43"/>
  <c r="L43"/>
  <c r="K43"/>
  <c r="J43"/>
  <c r="I43"/>
  <c r="H43"/>
  <c r="G43"/>
  <c r="F43"/>
  <c r="E43"/>
  <c r="D43"/>
  <c r="C43"/>
  <c r="P4"/>
  <c r="O4"/>
  <c r="N4"/>
  <c r="M4"/>
  <c r="L4"/>
  <c r="K4"/>
  <c r="J4"/>
  <c r="I4"/>
  <c r="H4"/>
  <c r="G4"/>
  <c r="F4"/>
  <c r="E4"/>
  <c r="D4"/>
  <c r="C4"/>
  <c r="P36"/>
  <c r="O36"/>
  <c r="N36"/>
  <c r="M36"/>
  <c r="L36"/>
  <c r="K36"/>
  <c r="J36"/>
  <c r="I36"/>
  <c r="H36"/>
  <c r="G36"/>
  <c r="F36"/>
  <c r="E36"/>
  <c r="D36"/>
  <c r="C36"/>
  <c r="P50"/>
  <c r="O50"/>
  <c r="N50"/>
  <c r="M50"/>
  <c r="L50"/>
  <c r="K50"/>
  <c r="J50"/>
  <c r="I50"/>
  <c r="H50"/>
  <c r="G50"/>
  <c r="F50"/>
  <c r="E50"/>
  <c r="D50"/>
  <c r="C50"/>
  <c r="P42"/>
  <c r="O42"/>
  <c r="N42"/>
  <c r="M42"/>
  <c r="L42"/>
  <c r="K42"/>
  <c r="J42"/>
  <c r="I42"/>
  <c r="H42"/>
  <c r="G42"/>
  <c r="F42"/>
  <c r="E42"/>
  <c r="D42"/>
  <c r="C42"/>
  <c r="P41"/>
  <c r="O41"/>
  <c r="N41"/>
  <c r="M41"/>
  <c r="L41"/>
  <c r="K41"/>
  <c r="J41"/>
  <c r="I41"/>
  <c r="H41"/>
  <c r="G41"/>
  <c r="F41"/>
  <c r="E41"/>
  <c r="D41"/>
  <c r="C41"/>
  <c r="P47"/>
  <c r="O47"/>
  <c r="N47"/>
  <c r="M47"/>
  <c r="L47"/>
  <c r="K47"/>
  <c r="J47"/>
  <c r="I47"/>
  <c r="H47"/>
  <c r="G47"/>
  <c r="F47"/>
  <c r="E47"/>
  <c r="D47"/>
  <c r="C47"/>
  <c r="P49"/>
  <c r="O49"/>
  <c r="N49"/>
  <c r="M49"/>
  <c r="L49"/>
  <c r="K49"/>
  <c r="J49"/>
  <c r="I49"/>
  <c r="H49"/>
  <c r="G49"/>
  <c r="F49"/>
  <c r="E49"/>
  <c r="D49"/>
  <c r="C49"/>
  <c r="P30"/>
  <c r="O30"/>
  <c r="N30"/>
  <c r="M30"/>
  <c r="L30"/>
  <c r="K30"/>
  <c r="J30"/>
  <c r="I30"/>
  <c r="H30"/>
  <c r="G30"/>
  <c r="F30"/>
  <c r="E30"/>
  <c r="D30"/>
  <c r="C30"/>
  <c r="P14"/>
  <c r="O14"/>
  <c r="N14"/>
  <c r="M14"/>
  <c r="L14"/>
  <c r="K14"/>
  <c r="J14"/>
  <c r="I14"/>
  <c r="H14"/>
  <c r="G14"/>
  <c r="F14"/>
  <c r="E14"/>
  <c r="D14"/>
  <c r="C14"/>
  <c r="P35"/>
  <c r="O35"/>
  <c r="N35"/>
  <c r="M35"/>
  <c r="L35"/>
  <c r="K35"/>
  <c r="J35"/>
  <c r="I35"/>
  <c r="H35"/>
  <c r="G35"/>
  <c r="F35"/>
  <c r="E35"/>
  <c r="D35"/>
  <c r="C35"/>
  <c r="P18"/>
  <c r="O18"/>
  <c r="N18"/>
  <c r="M18"/>
  <c r="L18"/>
  <c r="K18"/>
  <c r="J18"/>
  <c r="I18"/>
  <c r="H18"/>
  <c r="G18"/>
  <c r="F18"/>
  <c r="E18"/>
  <c r="D18"/>
  <c r="C18"/>
  <c r="P15"/>
  <c r="O15"/>
  <c r="N15"/>
  <c r="M15"/>
  <c r="L15"/>
  <c r="K15"/>
  <c r="J15"/>
  <c r="I15"/>
  <c r="H15"/>
  <c r="G15"/>
  <c r="F15"/>
  <c r="E15"/>
  <c r="D15"/>
  <c r="C15"/>
  <c r="P40"/>
  <c r="O40"/>
  <c r="N40"/>
  <c r="M40"/>
  <c r="L40"/>
  <c r="K40"/>
  <c r="J40"/>
  <c r="I40"/>
  <c r="H40"/>
  <c r="G40"/>
  <c r="F40"/>
  <c r="E40"/>
  <c r="D40"/>
  <c r="C40"/>
  <c r="P48"/>
  <c r="O48"/>
  <c r="N48"/>
  <c r="M48"/>
  <c r="L48"/>
  <c r="K48"/>
  <c r="J48"/>
  <c r="I48"/>
  <c r="H48"/>
  <c r="G48"/>
  <c r="F48"/>
  <c r="E48"/>
  <c r="D48"/>
  <c r="C48"/>
  <c r="P26"/>
  <c r="O26"/>
  <c r="N26"/>
  <c r="M26"/>
  <c r="L26"/>
  <c r="K26"/>
  <c r="J26"/>
  <c r="I26"/>
  <c r="H26"/>
  <c r="G26"/>
  <c r="F26"/>
  <c r="E26"/>
  <c r="D26"/>
  <c r="C26"/>
  <c r="P16"/>
  <c r="O16"/>
  <c r="N16"/>
  <c r="M16"/>
  <c r="L16"/>
  <c r="K16"/>
  <c r="J16"/>
  <c r="I16"/>
  <c r="H16"/>
  <c r="G16"/>
  <c r="F16"/>
  <c r="E16"/>
  <c r="D16"/>
  <c r="C16"/>
  <c r="P5"/>
  <c r="O5"/>
  <c r="N5"/>
  <c r="M5"/>
  <c r="L5"/>
  <c r="K5"/>
  <c r="J5"/>
  <c r="I5"/>
  <c r="H5"/>
  <c r="G5"/>
  <c r="F5"/>
  <c r="E5"/>
  <c r="D5"/>
  <c r="C5"/>
  <c r="P9"/>
  <c r="O9"/>
  <c r="N9"/>
  <c r="M9"/>
  <c r="L9"/>
  <c r="K9"/>
  <c r="J9"/>
  <c r="I9"/>
  <c r="H9"/>
  <c r="G9"/>
  <c r="F9"/>
  <c r="E9"/>
  <c r="D9"/>
  <c r="C9"/>
  <c r="P17"/>
  <c r="O17"/>
  <c r="N17"/>
  <c r="M17"/>
  <c r="L17"/>
  <c r="K17"/>
  <c r="J17"/>
  <c r="I17"/>
  <c r="H17"/>
  <c r="G17"/>
  <c r="F17"/>
  <c r="E17"/>
  <c r="D17"/>
  <c r="C17"/>
  <c r="P39"/>
  <c r="O39"/>
  <c r="N39"/>
  <c r="M39"/>
  <c r="L39"/>
  <c r="K39"/>
  <c r="J39"/>
  <c r="I39"/>
  <c r="H39"/>
  <c r="G39"/>
  <c r="F39"/>
  <c r="E39"/>
  <c r="D39"/>
  <c r="C39"/>
  <c r="P22"/>
  <c r="O22"/>
  <c r="N22"/>
  <c r="M22"/>
  <c r="L22"/>
  <c r="K22"/>
  <c r="J22"/>
  <c r="I22"/>
  <c r="H22"/>
  <c r="G22"/>
  <c r="F22"/>
  <c r="E22"/>
  <c r="D22"/>
  <c r="C22"/>
  <c r="P7"/>
  <c r="O7"/>
  <c r="N7"/>
  <c r="M7"/>
  <c r="L7"/>
  <c r="K7"/>
  <c r="J7"/>
  <c r="I7"/>
  <c r="H7"/>
  <c r="G7"/>
  <c r="F7"/>
  <c r="E7"/>
  <c r="D7"/>
  <c r="C7"/>
  <c r="P31"/>
  <c r="O31"/>
  <c r="N31"/>
  <c r="M31"/>
  <c r="L31"/>
  <c r="K31"/>
  <c r="J31"/>
  <c r="I31"/>
  <c r="H31"/>
  <c r="G31"/>
  <c r="F31"/>
  <c r="E31"/>
  <c r="D31"/>
  <c r="C31"/>
  <c r="P38"/>
  <c r="O38"/>
  <c r="N38"/>
  <c r="M38"/>
  <c r="L38"/>
  <c r="K38"/>
  <c r="J38"/>
  <c r="I38"/>
  <c r="H38"/>
  <c r="G38"/>
  <c r="F38"/>
  <c r="E38"/>
  <c r="D38"/>
  <c r="C38"/>
  <c r="P37"/>
  <c r="O37"/>
  <c r="N37"/>
  <c r="M37"/>
  <c r="L37"/>
  <c r="K37"/>
  <c r="J37"/>
  <c r="I37"/>
  <c r="H37"/>
  <c r="G37"/>
  <c r="F37"/>
  <c r="E37"/>
  <c r="D37"/>
  <c r="C37"/>
  <c r="P21"/>
  <c r="O21"/>
  <c r="N21"/>
  <c r="M21"/>
  <c r="L21"/>
  <c r="K21"/>
  <c r="J21"/>
  <c r="I21"/>
  <c r="H21"/>
  <c r="G21"/>
  <c r="F21"/>
  <c r="E21"/>
  <c r="D21"/>
  <c r="C21"/>
  <c r="P24"/>
  <c r="O24"/>
  <c r="N24"/>
  <c r="M24"/>
  <c r="L24"/>
  <c r="K24"/>
  <c r="J24"/>
  <c r="I24"/>
  <c r="H24"/>
  <c r="G24"/>
  <c r="F24"/>
  <c r="E24"/>
  <c r="D24"/>
  <c r="C24"/>
  <c r="G6" i="3"/>
  <c r="N41"/>
  <c r="N33"/>
  <c r="N27"/>
  <c r="N22"/>
  <c r="N19"/>
  <c r="N17"/>
  <c r="N6"/>
  <c r="L16"/>
  <c r="J16"/>
  <c r="H16"/>
  <c r="F16"/>
  <c r="E16"/>
  <c r="D16"/>
  <c r="P26"/>
  <c r="O26"/>
  <c r="L26"/>
  <c r="J26"/>
  <c r="H26"/>
  <c r="F26"/>
  <c r="E26"/>
  <c r="D26"/>
  <c r="P40"/>
  <c r="O40"/>
  <c r="L40"/>
  <c r="J40"/>
  <c r="H40"/>
  <c r="F40"/>
  <c r="E40"/>
  <c r="D40"/>
  <c r="P51"/>
  <c r="O51"/>
  <c r="L51"/>
  <c r="J51"/>
  <c r="H51"/>
  <c r="F51"/>
  <c r="E51"/>
  <c r="D51"/>
  <c r="P32"/>
  <c r="O32"/>
  <c r="L32"/>
  <c r="J32"/>
  <c r="H32"/>
  <c r="F32"/>
  <c r="E32"/>
  <c r="D32"/>
  <c r="P31"/>
  <c r="O31"/>
  <c r="L31"/>
  <c r="J31"/>
  <c r="H31"/>
  <c r="F31"/>
  <c r="E31"/>
  <c r="D31"/>
  <c r="P50"/>
  <c r="O50"/>
  <c r="L50"/>
  <c r="J50"/>
  <c r="H50"/>
  <c r="F50"/>
  <c r="E50"/>
  <c r="D50"/>
  <c r="P39"/>
  <c r="O39"/>
  <c r="L39"/>
  <c r="J39"/>
  <c r="H39"/>
  <c r="F39"/>
  <c r="E39"/>
  <c r="D39"/>
  <c r="P30"/>
  <c r="O30"/>
  <c r="L30"/>
  <c r="J30"/>
  <c r="H30"/>
  <c r="F30"/>
  <c r="E30"/>
  <c r="D30"/>
  <c r="P29"/>
  <c r="O29"/>
  <c r="L29"/>
  <c r="J29"/>
  <c r="H29"/>
  <c r="F29"/>
  <c r="E29"/>
  <c r="D29"/>
  <c r="P38"/>
  <c r="O38"/>
  <c r="L38"/>
  <c r="J38"/>
  <c r="H38"/>
  <c r="F38"/>
  <c r="E38"/>
  <c r="D38"/>
  <c r="P49"/>
  <c r="O49"/>
  <c r="L49"/>
  <c r="J49"/>
  <c r="H49"/>
  <c r="F49"/>
  <c r="E49"/>
  <c r="D49"/>
  <c r="P15"/>
  <c r="O15"/>
  <c r="L15"/>
  <c r="J15"/>
  <c r="H15"/>
  <c r="F15"/>
  <c r="E15"/>
  <c r="D15"/>
  <c r="P14"/>
  <c r="O14"/>
  <c r="L14"/>
  <c r="J14"/>
  <c r="H14"/>
  <c r="F14"/>
  <c r="E14"/>
  <c r="D14"/>
  <c r="P13"/>
  <c r="O13"/>
  <c r="L13"/>
  <c r="J13"/>
  <c r="H13"/>
  <c r="F13"/>
  <c r="E13"/>
  <c r="D13"/>
  <c r="P4"/>
  <c r="O4"/>
  <c r="L4"/>
  <c r="J4"/>
  <c r="K4" s="1"/>
  <c r="H4"/>
  <c r="I4" s="1"/>
  <c r="F4"/>
  <c r="G4" s="1"/>
  <c r="E4"/>
  <c r="D4"/>
  <c r="C4"/>
  <c r="P12"/>
  <c r="O12"/>
  <c r="L12"/>
  <c r="J12"/>
  <c r="H12"/>
  <c r="F12"/>
  <c r="E12"/>
  <c r="D12"/>
  <c r="P11"/>
  <c r="O11"/>
  <c r="L11"/>
  <c r="J11"/>
  <c r="H11"/>
  <c r="F11"/>
  <c r="E11"/>
  <c r="D11"/>
  <c r="P28"/>
  <c r="O28"/>
  <c r="L28"/>
  <c r="J28"/>
  <c r="H28"/>
  <c r="F28"/>
  <c r="E28"/>
  <c r="D28"/>
  <c r="P48"/>
  <c r="O48"/>
  <c r="L48"/>
  <c r="J48"/>
  <c r="H48"/>
  <c r="F48"/>
  <c r="E48"/>
  <c r="D48"/>
  <c r="P47"/>
  <c r="O47"/>
  <c r="L47"/>
  <c r="J47"/>
  <c r="H47"/>
  <c r="F47"/>
  <c r="E47"/>
  <c r="D47"/>
  <c r="P46"/>
  <c r="O46"/>
  <c r="L46"/>
  <c r="J46"/>
  <c r="H46"/>
  <c r="F46"/>
  <c r="E46"/>
  <c r="D46"/>
  <c r="P18"/>
  <c r="O18"/>
  <c r="L18"/>
  <c r="J18"/>
  <c r="H18"/>
  <c r="F18"/>
  <c r="E18"/>
  <c r="D18"/>
  <c r="P45"/>
  <c r="O45"/>
  <c r="L45"/>
  <c r="J45"/>
  <c r="H45"/>
  <c r="F45"/>
  <c r="E45"/>
  <c r="D45"/>
  <c r="P10"/>
  <c r="O10"/>
  <c r="L10"/>
  <c r="J10"/>
  <c r="H10"/>
  <c r="F10"/>
  <c r="E10"/>
  <c r="D10"/>
  <c r="P17"/>
  <c r="O17"/>
  <c r="L17"/>
  <c r="J17"/>
  <c r="H17"/>
  <c r="F17"/>
  <c r="E17"/>
  <c r="D17"/>
  <c r="C17"/>
  <c r="P44"/>
  <c r="O44"/>
  <c r="L44"/>
  <c r="J44"/>
  <c r="H44"/>
  <c r="F44"/>
  <c r="E44"/>
  <c r="D44"/>
  <c r="P21"/>
  <c r="O21"/>
  <c r="L21"/>
  <c r="J21"/>
  <c r="K21" s="1"/>
  <c r="H21"/>
  <c r="I21" s="1"/>
  <c r="F21"/>
  <c r="G21" s="1"/>
  <c r="E21"/>
  <c r="D21"/>
  <c r="C21"/>
  <c r="P25"/>
  <c r="O25"/>
  <c r="L25"/>
  <c r="J25"/>
  <c r="H25"/>
  <c r="F25"/>
  <c r="E25"/>
  <c r="D25"/>
  <c r="P24"/>
  <c r="O24"/>
  <c r="L24"/>
  <c r="J24"/>
  <c r="H24"/>
  <c r="F24"/>
  <c r="E24"/>
  <c r="D24"/>
  <c r="P20"/>
  <c r="O20"/>
  <c r="L20"/>
  <c r="J20"/>
  <c r="H20"/>
  <c r="F20"/>
  <c r="E20"/>
  <c r="D20"/>
  <c r="P19"/>
  <c r="O19"/>
  <c r="L19"/>
  <c r="J19"/>
  <c r="H19"/>
  <c r="F19"/>
  <c r="E19"/>
  <c r="D19"/>
  <c r="C19"/>
  <c r="P3"/>
  <c r="O3"/>
  <c r="L3"/>
  <c r="J3"/>
  <c r="K3" s="1"/>
  <c r="H3"/>
  <c r="I3" s="1"/>
  <c r="F3"/>
  <c r="G3" s="1"/>
  <c r="E3"/>
  <c r="D3"/>
  <c r="C3"/>
  <c r="P23"/>
  <c r="O23"/>
  <c r="L23"/>
  <c r="J23"/>
  <c r="H23"/>
  <c r="F23"/>
  <c r="E23"/>
  <c r="D23"/>
  <c r="P5"/>
  <c r="O5"/>
  <c r="L5"/>
  <c r="J5"/>
  <c r="K5" s="1"/>
  <c r="H5"/>
  <c r="I5" s="1"/>
  <c r="F5"/>
  <c r="G5" s="1"/>
  <c r="E5"/>
  <c r="D5"/>
  <c r="C5"/>
  <c r="P27"/>
  <c r="O27"/>
  <c r="L27"/>
  <c r="J27"/>
  <c r="H27"/>
  <c r="F27"/>
  <c r="E27"/>
  <c r="D27"/>
  <c r="C27"/>
  <c r="P43"/>
  <c r="O43"/>
  <c r="L43"/>
  <c r="J43"/>
  <c r="H43"/>
  <c r="F43"/>
  <c r="E43"/>
  <c r="D43"/>
  <c r="P37"/>
  <c r="O37"/>
  <c r="L37"/>
  <c r="J37"/>
  <c r="H37"/>
  <c r="F37"/>
  <c r="E37"/>
  <c r="D37"/>
  <c r="P22"/>
  <c r="O22"/>
  <c r="L22"/>
  <c r="J22"/>
  <c r="H22"/>
  <c r="F22"/>
  <c r="E22"/>
  <c r="D22"/>
  <c r="C22"/>
  <c r="P42"/>
  <c r="O42"/>
  <c r="L42"/>
  <c r="J42"/>
  <c r="H42"/>
  <c r="F42"/>
  <c r="E42"/>
  <c r="D42"/>
  <c r="P9"/>
  <c r="O9"/>
  <c r="L9"/>
  <c r="J9"/>
  <c r="H9"/>
  <c r="F9"/>
  <c r="E9"/>
  <c r="D9"/>
  <c r="P8"/>
  <c r="O8"/>
  <c r="L8"/>
  <c r="J8"/>
  <c r="H8"/>
  <c r="F8"/>
  <c r="E8"/>
  <c r="D8"/>
  <c r="P36"/>
  <c r="O36"/>
  <c r="L36"/>
  <c r="J36"/>
  <c r="H36"/>
  <c r="F36"/>
  <c r="E36"/>
  <c r="D36"/>
  <c r="P41"/>
  <c r="O41"/>
  <c r="L41"/>
  <c r="J41"/>
  <c r="H41"/>
  <c r="F41"/>
  <c r="E41"/>
  <c r="D41"/>
  <c r="C41"/>
  <c r="P35"/>
  <c r="O35"/>
  <c r="L35"/>
  <c r="J35"/>
  <c r="H35"/>
  <c r="F35"/>
  <c r="E35"/>
  <c r="D35"/>
  <c r="P7"/>
  <c r="O7"/>
  <c r="L7"/>
  <c r="J7"/>
  <c r="H7"/>
  <c r="F7"/>
  <c r="E7"/>
  <c r="D7"/>
  <c r="P34"/>
  <c r="O34"/>
  <c r="L34"/>
  <c r="J34"/>
  <c r="H34"/>
  <c r="F34"/>
  <c r="E34"/>
  <c r="D34"/>
  <c r="P33"/>
  <c r="O33"/>
  <c r="L33"/>
  <c r="J33"/>
  <c r="H33"/>
  <c r="F33"/>
  <c r="E33"/>
  <c r="D33"/>
  <c r="C33"/>
  <c r="P6"/>
  <c r="O6"/>
  <c r="L6"/>
  <c r="J6"/>
  <c r="H6"/>
  <c r="F6"/>
  <c r="E6"/>
  <c r="D6"/>
  <c r="C6"/>
  <c r="P16" i="5"/>
  <c r="O16"/>
  <c r="N16"/>
  <c r="M16"/>
  <c r="L16"/>
  <c r="K16"/>
  <c r="J16"/>
  <c r="I16"/>
  <c r="H16"/>
  <c r="G16"/>
  <c r="F16"/>
  <c r="E16"/>
  <c r="D16"/>
  <c r="C16"/>
  <c r="P15"/>
  <c r="O15"/>
  <c r="N15"/>
  <c r="M15"/>
  <c r="L15"/>
  <c r="K15"/>
  <c r="J15"/>
  <c r="I15"/>
  <c r="H15"/>
  <c r="G15"/>
  <c r="F15"/>
  <c r="E15"/>
  <c r="D15"/>
  <c r="C15"/>
  <c r="P17"/>
  <c r="O17"/>
  <c r="N17"/>
  <c r="M17"/>
  <c r="L17"/>
  <c r="K17"/>
  <c r="J17"/>
  <c r="I17"/>
  <c r="H17"/>
  <c r="G17"/>
  <c r="F17"/>
  <c r="E17"/>
  <c r="D17"/>
  <c r="C17"/>
  <c r="P14"/>
  <c r="O14"/>
  <c r="N14"/>
  <c r="M14"/>
  <c r="L14"/>
  <c r="K14"/>
  <c r="J14"/>
  <c r="I14"/>
  <c r="H14"/>
  <c r="G14"/>
  <c r="F14"/>
  <c r="E14"/>
  <c r="D14"/>
  <c r="C14"/>
  <c r="P13"/>
  <c r="O13"/>
  <c r="N13"/>
  <c r="M13"/>
  <c r="L13"/>
  <c r="K13"/>
  <c r="J13"/>
  <c r="I13"/>
  <c r="H13"/>
  <c r="G13"/>
  <c r="F13"/>
  <c r="E13"/>
  <c r="D13"/>
  <c r="C13"/>
  <c r="P12"/>
  <c r="O12"/>
  <c r="N12"/>
  <c r="M12"/>
  <c r="L12"/>
  <c r="K12"/>
  <c r="J12"/>
  <c r="I12"/>
  <c r="H12"/>
  <c r="G12"/>
  <c r="F12"/>
  <c r="E12"/>
  <c r="D12"/>
  <c r="C12"/>
  <c r="P11"/>
  <c r="O11"/>
  <c r="N11"/>
  <c r="M11"/>
  <c r="L11"/>
  <c r="K11"/>
  <c r="J11"/>
  <c r="I11"/>
  <c r="H11"/>
  <c r="G11"/>
  <c r="F11"/>
  <c r="E11"/>
  <c r="D11"/>
  <c r="C11"/>
  <c r="P10"/>
  <c r="O10"/>
  <c r="N10"/>
  <c r="M10"/>
  <c r="L10"/>
  <c r="K10"/>
  <c r="J10"/>
  <c r="I10"/>
  <c r="H10"/>
  <c r="G10"/>
  <c r="F10"/>
  <c r="E10"/>
  <c r="D10"/>
  <c r="C10"/>
  <c r="P9"/>
  <c r="O9"/>
  <c r="N9"/>
  <c r="M9"/>
  <c r="L9"/>
  <c r="K9"/>
  <c r="J9"/>
  <c r="I9"/>
  <c r="H9"/>
  <c r="G9"/>
  <c r="F9"/>
  <c r="E9"/>
  <c r="D9"/>
  <c r="C9"/>
  <c r="P8"/>
  <c r="O8"/>
  <c r="N8"/>
  <c r="M8"/>
  <c r="L8"/>
  <c r="K8"/>
  <c r="J8"/>
  <c r="I8"/>
  <c r="H8"/>
  <c r="G8"/>
  <c r="F8"/>
  <c r="E8"/>
  <c r="D8"/>
  <c r="C8"/>
  <c r="P7"/>
  <c r="O7"/>
  <c r="N7"/>
  <c r="M7"/>
  <c r="L7"/>
  <c r="K7"/>
  <c r="J7"/>
  <c r="I7"/>
  <c r="H7"/>
  <c r="G7"/>
  <c r="F7"/>
  <c r="E7"/>
  <c r="D7"/>
  <c r="C7"/>
  <c r="P6"/>
  <c r="O6"/>
  <c r="N6"/>
  <c r="M6"/>
  <c r="L6"/>
  <c r="K6"/>
  <c r="J6"/>
  <c r="I6"/>
  <c r="H6"/>
  <c r="G6"/>
  <c r="F6"/>
  <c r="E6"/>
  <c r="D6"/>
  <c r="C6"/>
  <c r="P5"/>
  <c r="O5"/>
  <c r="N5"/>
  <c r="M5"/>
  <c r="L5"/>
  <c r="K5"/>
  <c r="J5"/>
  <c r="I5"/>
  <c r="H5"/>
  <c r="G5"/>
  <c r="F5"/>
  <c r="E5"/>
  <c r="D5"/>
  <c r="C5"/>
  <c r="P4"/>
  <c r="O4"/>
  <c r="N4"/>
  <c r="M4"/>
  <c r="L4"/>
  <c r="K4"/>
  <c r="J4"/>
  <c r="I4"/>
  <c r="H4"/>
  <c r="G4"/>
  <c r="F4"/>
  <c r="E4"/>
  <c r="D4"/>
  <c r="C4"/>
  <c r="P3"/>
  <c r="O3"/>
  <c r="N3"/>
  <c r="M3"/>
  <c r="L3"/>
  <c r="K3"/>
  <c r="J3"/>
  <c r="I3"/>
  <c r="H3"/>
  <c r="G3"/>
  <c r="F3"/>
  <c r="E3"/>
  <c r="D3"/>
  <c r="P7" i="6"/>
  <c r="O7"/>
  <c r="N7"/>
  <c r="M7"/>
  <c r="L7"/>
  <c r="K7"/>
  <c r="J7"/>
  <c r="I7"/>
  <c r="H7"/>
  <c r="G7"/>
  <c r="F7"/>
  <c r="E7"/>
  <c r="D7"/>
  <c r="C7"/>
  <c r="P6"/>
  <c r="O6"/>
  <c r="N6"/>
  <c r="M6"/>
  <c r="L6"/>
  <c r="K6"/>
  <c r="J6"/>
  <c r="I6"/>
  <c r="H6"/>
  <c r="G6"/>
  <c r="F6"/>
  <c r="E6"/>
  <c r="D6"/>
  <c r="C6"/>
  <c r="P5"/>
  <c r="O5"/>
  <c r="N5"/>
  <c r="M5"/>
  <c r="L5"/>
  <c r="K5"/>
  <c r="J5"/>
  <c r="I5"/>
  <c r="H5"/>
  <c r="G5"/>
  <c r="F5"/>
  <c r="E5"/>
  <c r="D5"/>
  <c r="C5"/>
  <c r="P4"/>
  <c r="O4"/>
  <c r="N4"/>
  <c r="M4"/>
  <c r="L4"/>
  <c r="K4"/>
  <c r="J4"/>
  <c r="I4"/>
  <c r="H4"/>
  <c r="G4"/>
  <c r="F4"/>
  <c r="E4"/>
  <c r="D4"/>
  <c r="C4"/>
  <c r="P3"/>
  <c r="O3"/>
  <c r="N3"/>
  <c r="M3"/>
  <c r="L3"/>
  <c r="K3"/>
  <c r="J3"/>
  <c r="I3"/>
  <c r="H3"/>
  <c r="G3"/>
  <c r="F3"/>
  <c r="E3"/>
  <c r="D3"/>
  <c r="N10" i="7"/>
  <c r="M10"/>
  <c r="L10"/>
  <c r="K10"/>
  <c r="J10"/>
  <c r="I10"/>
  <c r="H10"/>
  <c r="G10"/>
  <c r="F10"/>
  <c r="E10"/>
  <c r="D10"/>
  <c r="C10"/>
  <c r="P9"/>
  <c r="O9"/>
  <c r="N9"/>
  <c r="M9"/>
  <c r="L9"/>
  <c r="K9"/>
  <c r="J9"/>
  <c r="I9"/>
  <c r="H9"/>
  <c r="G9"/>
  <c r="F9"/>
  <c r="E9"/>
  <c r="D9"/>
  <c r="C9"/>
  <c r="P8"/>
  <c r="O8"/>
  <c r="N8"/>
  <c r="M8"/>
  <c r="L8"/>
  <c r="K8"/>
  <c r="J8"/>
  <c r="I8"/>
  <c r="H8"/>
  <c r="G8"/>
  <c r="F8"/>
  <c r="E8"/>
  <c r="D8"/>
  <c r="C8"/>
  <c r="P7"/>
  <c r="O7"/>
  <c r="N7"/>
  <c r="M7"/>
  <c r="L7"/>
  <c r="K7"/>
  <c r="J7"/>
  <c r="I7"/>
  <c r="H7"/>
  <c r="G7"/>
  <c r="F7"/>
  <c r="E7"/>
  <c r="D7"/>
  <c r="C7"/>
  <c r="P6"/>
  <c r="O6"/>
  <c r="N6"/>
  <c r="M6"/>
  <c r="L6"/>
  <c r="K6"/>
  <c r="J6"/>
  <c r="I6"/>
  <c r="H6"/>
  <c r="G6"/>
  <c r="F6"/>
  <c r="E6"/>
  <c r="D6"/>
  <c r="C6"/>
  <c r="P5"/>
  <c r="O5"/>
  <c r="N5"/>
  <c r="M5"/>
  <c r="L5"/>
  <c r="K5"/>
  <c r="J5"/>
  <c r="I5"/>
  <c r="H5"/>
  <c r="G5"/>
  <c r="F5"/>
  <c r="E5"/>
  <c r="D5"/>
  <c r="C5"/>
  <c r="P4"/>
  <c r="O4"/>
  <c r="N4"/>
  <c r="M4"/>
  <c r="L4"/>
  <c r="K4"/>
  <c r="J4"/>
  <c r="I4"/>
  <c r="H4"/>
  <c r="G4"/>
  <c r="F4"/>
  <c r="E4"/>
  <c r="D4"/>
  <c r="C4"/>
  <c r="P3"/>
  <c r="O3"/>
  <c r="N3"/>
  <c r="M3"/>
  <c r="L3"/>
  <c r="K3"/>
  <c r="J3"/>
  <c r="I3"/>
  <c r="H3"/>
  <c r="G3"/>
  <c r="F3"/>
  <c r="E3"/>
  <c r="D3"/>
  <c r="C3"/>
  <c r="C3" i="6"/>
  <c r="C3" i="5"/>
  <c r="P23" i="4"/>
  <c r="O23"/>
  <c r="N23"/>
  <c r="M23"/>
  <c r="L23"/>
  <c r="K23"/>
  <c r="J23"/>
  <c r="I23"/>
  <c r="H23"/>
  <c r="G23"/>
  <c r="F23"/>
  <c r="E23"/>
  <c r="D23"/>
  <c r="C23"/>
  <c r="P22"/>
  <c r="O22"/>
  <c r="N22"/>
  <c r="M22"/>
  <c r="L22"/>
  <c r="K22"/>
  <c r="J22"/>
  <c r="I22"/>
  <c r="H22"/>
  <c r="G22"/>
  <c r="F22"/>
  <c r="E22"/>
  <c r="D22"/>
  <c r="C22"/>
  <c r="P21"/>
  <c r="O21"/>
  <c r="N21"/>
  <c r="M21"/>
  <c r="L21"/>
  <c r="K21"/>
  <c r="J21"/>
  <c r="I21"/>
  <c r="H21"/>
  <c r="G21"/>
  <c r="F21"/>
  <c r="E21"/>
  <c r="D21"/>
  <c r="C21"/>
  <c r="P20"/>
  <c r="O20"/>
  <c r="N20"/>
  <c r="M20"/>
  <c r="L20"/>
  <c r="K20"/>
  <c r="J20"/>
  <c r="I20"/>
  <c r="H20"/>
  <c r="G20"/>
  <c r="F20"/>
  <c r="E20"/>
  <c r="D20"/>
  <c r="C20"/>
  <c r="P19"/>
  <c r="O19"/>
  <c r="N19"/>
  <c r="M19"/>
  <c r="L19"/>
  <c r="K19"/>
  <c r="J19"/>
  <c r="I19"/>
  <c r="H19"/>
  <c r="G19"/>
  <c r="F19"/>
  <c r="E19"/>
  <c r="D19"/>
  <c r="C19"/>
  <c r="P18"/>
  <c r="O18"/>
  <c r="N18"/>
  <c r="M18"/>
  <c r="L18"/>
  <c r="K18"/>
  <c r="J18"/>
  <c r="I18"/>
  <c r="H18"/>
  <c r="G18"/>
  <c r="F18"/>
  <c r="E18"/>
  <c r="D18"/>
  <c r="C18"/>
  <c r="P17"/>
  <c r="O17"/>
  <c r="N17"/>
  <c r="M17"/>
  <c r="L17"/>
  <c r="K17"/>
  <c r="J17"/>
  <c r="I17"/>
  <c r="H17"/>
  <c r="G17"/>
  <c r="F17"/>
  <c r="E17"/>
  <c r="D17"/>
  <c r="C17"/>
  <c r="P16"/>
  <c r="O16"/>
  <c r="N16"/>
  <c r="M16"/>
  <c r="L16"/>
  <c r="K16"/>
  <c r="J16"/>
  <c r="I16"/>
  <c r="H16"/>
  <c r="G16"/>
  <c r="F16"/>
  <c r="E16"/>
  <c r="D16"/>
  <c r="C16"/>
  <c r="P15"/>
  <c r="O15"/>
  <c r="N15"/>
  <c r="M15"/>
  <c r="L15"/>
  <c r="K15"/>
  <c r="J15"/>
  <c r="I15"/>
  <c r="H15"/>
  <c r="G15"/>
  <c r="F15"/>
  <c r="E15"/>
  <c r="D15"/>
  <c r="C15"/>
  <c r="P14"/>
  <c r="O14"/>
  <c r="N14"/>
  <c r="M14"/>
  <c r="L14"/>
  <c r="K14"/>
  <c r="J14"/>
  <c r="I14"/>
  <c r="H14"/>
  <c r="G14"/>
  <c r="F14"/>
  <c r="E14"/>
  <c r="D14"/>
  <c r="C14"/>
  <c r="P13"/>
  <c r="O13"/>
  <c r="N13"/>
  <c r="M13"/>
  <c r="L13"/>
  <c r="K13"/>
  <c r="J13"/>
  <c r="I13"/>
  <c r="H13"/>
  <c r="G13"/>
  <c r="F13"/>
  <c r="E13"/>
  <c r="D13"/>
  <c r="C13"/>
  <c r="P12"/>
  <c r="O12"/>
  <c r="N12"/>
  <c r="M12"/>
  <c r="L12"/>
  <c r="K12"/>
  <c r="J12"/>
  <c r="I12"/>
  <c r="H12"/>
  <c r="G12"/>
  <c r="F12"/>
  <c r="E12"/>
  <c r="D12"/>
  <c r="C12"/>
  <c r="P11"/>
  <c r="O11"/>
  <c r="N11"/>
  <c r="M11"/>
  <c r="L11"/>
  <c r="K11"/>
  <c r="J11"/>
  <c r="I11"/>
  <c r="H11"/>
  <c r="G11"/>
  <c r="F11"/>
  <c r="E11"/>
  <c r="D11"/>
  <c r="C11"/>
  <c r="P10"/>
  <c r="O10"/>
  <c r="N10"/>
  <c r="M10"/>
  <c r="L10"/>
  <c r="K10"/>
  <c r="J10"/>
  <c r="I10"/>
  <c r="H10"/>
  <c r="G10"/>
  <c r="F10"/>
  <c r="E10"/>
  <c r="D10"/>
  <c r="C10"/>
  <c r="P9"/>
  <c r="O9"/>
  <c r="N9"/>
  <c r="M9"/>
  <c r="L9"/>
  <c r="K9"/>
  <c r="J9"/>
  <c r="I9"/>
  <c r="H9"/>
  <c r="G9"/>
  <c r="F9"/>
  <c r="E9"/>
  <c r="D9"/>
  <c r="C9"/>
  <c r="P8"/>
  <c r="O8"/>
  <c r="N8"/>
  <c r="M8"/>
  <c r="L8"/>
  <c r="K8"/>
  <c r="J8"/>
  <c r="I8"/>
  <c r="H8"/>
  <c r="G8"/>
  <c r="F8"/>
  <c r="E8"/>
  <c r="D8"/>
  <c r="C8"/>
  <c r="P7"/>
  <c r="O7"/>
  <c r="N7"/>
  <c r="M7"/>
  <c r="L7"/>
  <c r="K7"/>
  <c r="J7"/>
  <c r="I7"/>
  <c r="H7"/>
  <c r="G7"/>
  <c r="F7"/>
  <c r="E7"/>
  <c r="D7"/>
  <c r="C7"/>
  <c r="P6"/>
  <c r="O6"/>
  <c r="N6"/>
  <c r="M6"/>
  <c r="L6"/>
  <c r="K6"/>
  <c r="J6"/>
  <c r="I6"/>
  <c r="H6"/>
  <c r="G6"/>
  <c r="F6"/>
  <c r="E6"/>
  <c r="D6"/>
  <c r="C6"/>
  <c r="P5"/>
  <c r="O5"/>
  <c r="N5"/>
  <c r="M5"/>
  <c r="L5"/>
  <c r="K5"/>
  <c r="J5"/>
  <c r="I5"/>
  <c r="H5"/>
  <c r="G5"/>
  <c r="F5"/>
  <c r="E5"/>
  <c r="D5"/>
  <c r="C5"/>
  <c r="P4"/>
  <c r="O4"/>
  <c r="N4"/>
  <c r="M4"/>
  <c r="L4"/>
  <c r="K4"/>
  <c r="J4"/>
  <c r="I4"/>
  <c r="H4"/>
  <c r="G4"/>
  <c r="F4"/>
  <c r="E4"/>
  <c r="D4"/>
  <c r="C4"/>
  <c r="P3"/>
  <c r="O3"/>
  <c r="N3"/>
  <c r="M3"/>
  <c r="L3"/>
  <c r="K3"/>
  <c r="J3"/>
  <c r="I3"/>
  <c r="H3"/>
  <c r="G3"/>
  <c r="F3"/>
  <c r="E3"/>
  <c r="D3"/>
  <c r="C3"/>
  <c r="A5" i="7"/>
  <c r="A6" s="1"/>
  <c r="A7" s="1"/>
  <c r="A8" s="1"/>
  <c r="A9" s="1"/>
  <c r="A10" s="1"/>
  <c r="A4"/>
  <c r="A5" i="6"/>
  <c r="A6" s="1"/>
  <c r="A7" s="1"/>
  <c r="A4"/>
  <c r="A5" i="4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4"/>
  <c r="V10" i="7"/>
  <c r="U10"/>
  <c r="T10"/>
  <c r="S10"/>
  <c r="V9"/>
  <c r="U9"/>
  <c r="T9"/>
  <c r="S9"/>
  <c r="V8"/>
  <c r="U8"/>
  <c r="T8"/>
  <c r="S8"/>
  <c r="V7"/>
  <c r="U7"/>
  <c r="T7"/>
  <c r="S7"/>
  <c r="V6"/>
  <c r="U6"/>
  <c r="T6"/>
  <c r="S6"/>
  <c r="V5"/>
  <c r="U5"/>
  <c r="T5"/>
  <c r="S5"/>
  <c r="V4"/>
  <c r="U4"/>
  <c r="T4"/>
  <c r="S4"/>
  <c r="V3"/>
  <c r="U3"/>
  <c r="T3"/>
  <c r="S3"/>
  <c r="V7" i="6"/>
  <c r="U7"/>
  <c r="T7"/>
  <c r="S7"/>
  <c r="V6"/>
  <c r="U6"/>
  <c r="T6"/>
  <c r="S6"/>
  <c r="V5"/>
  <c r="U5"/>
  <c r="T5"/>
  <c r="S5"/>
  <c r="V4"/>
  <c r="U4"/>
  <c r="T4"/>
  <c r="S4"/>
  <c r="V3"/>
  <c r="U3"/>
  <c r="T3"/>
  <c r="S3"/>
  <c r="V17" i="5"/>
  <c r="U17"/>
  <c r="T17"/>
  <c r="S17"/>
  <c r="V16"/>
  <c r="U16"/>
  <c r="T16"/>
  <c r="S16"/>
  <c r="V15"/>
  <c r="U15"/>
  <c r="T15"/>
  <c r="S15"/>
  <c r="V14"/>
  <c r="U14"/>
  <c r="T14"/>
  <c r="S14"/>
  <c r="V13"/>
  <c r="U13"/>
  <c r="T13"/>
  <c r="S13"/>
  <c r="V12"/>
  <c r="U12"/>
  <c r="T12"/>
  <c r="S12"/>
  <c r="V11"/>
  <c r="U11"/>
  <c r="T11"/>
  <c r="S11"/>
  <c r="V10"/>
  <c r="U10"/>
  <c r="T10"/>
  <c r="S10"/>
  <c r="V9"/>
  <c r="U9"/>
  <c r="T9"/>
  <c r="S9"/>
  <c r="V8"/>
  <c r="U8"/>
  <c r="T8"/>
  <c r="S8"/>
  <c r="V7"/>
  <c r="U7"/>
  <c r="T7"/>
  <c r="S7"/>
  <c r="V6"/>
  <c r="U6"/>
  <c r="T6"/>
  <c r="S6"/>
  <c r="V5"/>
  <c r="U5"/>
  <c r="T5"/>
  <c r="S5"/>
  <c r="V4"/>
  <c r="U4"/>
  <c r="T4"/>
  <c r="S4"/>
  <c r="V3"/>
  <c r="U3"/>
  <c r="T3"/>
  <c r="S3"/>
  <c r="O51" i="1"/>
  <c r="O37"/>
  <c r="O29"/>
  <c r="O12"/>
  <c r="O35"/>
  <c r="O14"/>
  <c r="O40"/>
  <c r="O18"/>
  <c r="O45"/>
  <c r="O9"/>
  <c r="O33"/>
  <c r="O34"/>
  <c r="O11"/>
  <c r="O3"/>
  <c r="O48"/>
  <c r="O41"/>
  <c r="O46"/>
  <c r="O44"/>
  <c r="O21"/>
  <c r="O4"/>
  <c r="O19"/>
  <c r="O50"/>
  <c r="O49"/>
  <c r="O16"/>
  <c r="O24"/>
  <c r="O5"/>
  <c r="O6"/>
  <c r="O7"/>
  <c r="O10"/>
  <c r="O15"/>
  <c r="O17"/>
  <c r="O20"/>
  <c r="O22"/>
  <c r="O23"/>
  <c r="O25"/>
  <c r="O26"/>
  <c r="O27"/>
  <c r="O28"/>
  <c r="O30"/>
  <c r="O31"/>
  <c r="O32"/>
  <c r="O36"/>
  <c r="O10" i="7" s="1"/>
  <c r="O38" i="1"/>
  <c r="O39"/>
  <c r="O42"/>
  <c r="O43"/>
  <c r="O47"/>
  <c r="O13"/>
  <c r="O8"/>
  <c r="N51"/>
  <c r="N9"/>
  <c r="N37"/>
  <c r="N29"/>
  <c r="N12"/>
  <c r="N35"/>
  <c r="N14"/>
  <c r="N40"/>
  <c r="N18"/>
  <c r="N45"/>
  <c r="N33"/>
  <c r="N34"/>
  <c r="N11"/>
  <c r="N3"/>
  <c r="N48"/>
  <c r="N41"/>
  <c r="N46"/>
  <c r="N44"/>
  <c r="N21"/>
  <c r="N4"/>
  <c r="N19"/>
  <c r="N50"/>
  <c r="N49"/>
  <c r="N16"/>
  <c r="N24"/>
  <c r="N5"/>
  <c r="N6"/>
  <c r="N7"/>
  <c r="N10"/>
  <c r="N15"/>
  <c r="N17"/>
  <c r="N20"/>
  <c r="N22"/>
  <c r="N23"/>
  <c r="N25"/>
  <c r="N26"/>
  <c r="N27"/>
  <c r="N28"/>
  <c r="N30"/>
  <c r="N31"/>
  <c r="N32"/>
  <c r="N36"/>
  <c r="N38"/>
  <c r="N39"/>
  <c r="N42"/>
  <c r="N43"/>
  <c r="N47"/>
  <c r="S5"/>
  <c r="T5"/>
  <c r="U5"/>
  <c r="V5"/>
  <c r="S6"/>
  <c r="T6"/>
  <c r="U6"/>
  <c r="V6"/>
  <c r="S4"/>
  <c r="T4"/>
  <c r="U4"/>
  <c r="V4"/>
  <c r="S9"/>
  <c r="T9"/>
  <c r="U9"/>
  <c r="V9"/>
  <c r="S3"/>
  <c r="T3"/>
  <c r="U3"/>
  <c r="V3"/>
  <c r="S16"/>
  <c r="T16"/>
  <c r="U16"/>
  <c r="V16"/>
  <c r="S8"/>
  <c r="T8"/>
  <c r="U8"/>
  <c r="V8"/>
  <c r="S15"/>
  <c r="T15"/>
  <c r="U15"/>
  <c r="V15"/>
  <c r="S10"/>
  <c r="T10"/>
  <c r="U10"/>
  <c r="V10"/>
  <c r="S22"/>
  <c r="T22"/>
  <c r="U22"/>
  <c r="V22"/>
  <c r="S11"/>
  <c r="T11"/>
  <c r="U11"/>
  <c r="V11"/>
  <c r="S12"/>
  <c r="T12"/>
  <c r="U12"/>
  <c r="V12"/>
  <c r="S17"/>
  <c r="T17"/>
  <c r="U17"/>
  <c r="V17"/>
  <c r="S24"/>
  <c r="T24"/>
  <c r="U24"/>
  <c r="V24"/>
  <c r="S19"/>
  <c r="T19"/>
  <c r="U19"/>
  <c r="V19"/>
  <c r="S13"/>
  <c r="T13"/>
  <c r="U13"/>
  <c r="V13"/>
  <c r="S25"/>
  <c r="T25"/>
  <c r="U25"/>
  <c r="V25"/>
  <c r="S26"/>
  <c r="T26"/>
  <c r="U26"/>
  <c r="V26"/>
  <c r="S14"/>
  <c r="T14"/>
  <c r="U14"/>
  <c r="V14"/>
  <c r="S21"/>
  <c r="T21"/>
  <c r="U21"/>
  <c r="V21"/>
  <c r="S18"/>
  <c r="T18"/>
  <c r="U18"/>
  <c r="V18"/>
  <c r="S20"/>
  <c r="T20"/>
  <c r="U20"/>
  <c r="V20"/>
  <c r="S33"/>
  <c r="T33"/>
  <c r="U33"/>
  <c r="V33"/>
  <c r="S48"/>
  <c r="T48"/>
  <c r="U48"/>
  <c r="V48"/>
  <c r="S47"/>
  <c r="T47"/>
  <c r="U47"/>
  <c r="V47"/>
  <c r="S37"/>
  <c r="T37"/>
  <c r="U37"/>
  <c r="V37"/>
  <c r="S38"/>
  <c r="T38"/>
  <c r="U38"/>
  <c r="V38"/>
  <c r="S31"/>
  <c r="T31"/>
  <c r="U31"/>
  <c r="V31"/>
  <c r="S39"/>
  <c r="T39"/>
  <c r="U39"/>
  <c r="V39"/>
  <c r="S27"/>
  <c r="T27"/>
  <c r="U27"/>
  <c r="P15" s="1"/>
  <c r="V27"/>
  <c r="S40"/>
  <c r="T40"/>
  <c r="U40"/>
  <c r="V40"/>
  <c r="S35"/>
  <c r="T35"/>
  <c r="U35"/>
  <c r="V35"/>
  <c r="S30"/>
  <c r="T30"/>
  <c r="U30"/>
  <c r="V30"/>
  <c r="S49"/>
  <c r="T49"/>
  <c r="U49"/>
  <c r="V49"/>
  <c r="S41"/>
  <c r="T41"/>
  <c r="U41"/>
  <c r="P25" s="1"/>
  <c r="V41"/>
  <c r="S42"/>
  <c r="T42"/>
  <c r="U42"/>
  <c r="V42"/>
  <c r="S50"/>
  <c r="T50"/>
  <c r="U50"/>
  <c r="V50"/>
  <c r="S36"/>
  <c r="T36"/>
  <c r="U36"/>
  <c r="V36"/>
  <c r="S43"/>
  <c r="T43"/>
  <c r="U43"/>
  <c r="V43"/>
  <c r="S44"/>
  <c r="T44"/>
  <c r="U44"/>
  <c r="P31" s="1"/>
  <c r="V44"/>
  <c r="S45"/>
  <c r="T45"/>
  <c r="U45"/>
  <c r="V45"/>
  <c r="S51"/>
  <c r="T51"/>
  <c r="U51"/>
  <c r="V51"/>
  <c r="S32"/>
  <c r="T32"/>
  <c r="U32"/>
  <c r="V32"/>
  <c r="S23"/>
  <c r="T23"/>
  <c r="U23"/>
  <c r="P39" s="1"/>
  <c r="V23"/>
  <c r="S46"/>
  <c r="T46"/>
  <c r="U46"/>
  <c r="V46"/>
  <c r="S34"/>
  <c r="T34"/>
  <c r="U34"/>
  <c r="V34"/>
  <c r="S28"/>
  <c r="P47" s="1"/>
  <c r="T28"/>
  <c r="U28"/>
  <c r="V28"/>
  <c r="S29"/>
  <c r="T29"/>
  <c r="U29"/>
  <c r="V29"/>
  <c r="N13"/>
  <c r="V7"/>
  <c r="U7"/>
  <c r="T7"/>
  <c r="S7"/>
  <c r="P8" s="1"/>
  <c r="N8"/>
  <c r="O16" i="3" l="1"/>
  <c r="O51" i="8"/>
  <c r="N5" i="3"/>
  <c r="N3"/>
  <c r="N21"/>
  <c r="N4"/>
  <c r="P28" i="1"/>
  <c r="P50"/>
  <c r="P19"/>
  <c r="P4"/>
  <c r="P48"/>
  <c r="P11"/>
  <c r="P21"/>
  <c r="P41"/>
  <c r="P34"/>
  <c r="P33"/>
  <c r="P45"/>
  <c r="P18"/>
  <c r="P40"/>
  <c r="P14"/>
  <c r="P35"/>
  <c r="P12"/>
  <c r="P29"/>
  <c r="P37"/>
  <c r="P13"/>
  <c r="P49"/>
  <c r="P51"/>
  <c r="P36"/>
  <c r="P30"/>
  <c r="P26"/>
  <c r="P17"/>
  <c r="P7"/>
  <c r="P24"/>
  <c r="P16"/>
  <c r="P44"/>
  <c r="P46"/>
  <c r="P3"/>
  <c r="P9"/>
  <c r="P43"/>
  <c r="P42"/>
  <c r="P38"/>
  <c r="P32"/>
  <c r="P27"/>
  <c r="P23"/>
  <c r="P22"/>
  <c r="P20"/>
  <c r="P10"/>
  <c r="P6"/>
  <c r="P5"/>
  <c r="A4" i="5"/>
  <c r="A5"/>
  <c r="A6" s="1"/>
  <c r="A7" s="1"/>
  <c r="A8" s="1"/>
  <c r="A9" s="1"/>
  <c r="A10" s="1"/>
  <c r="A11" s="1"/>
  <c r="A12" s="1"/>
  <c r="A13" s="1"/>
  <c r="A14" s="1"/>
  <c r="A15" s="1"/>
  <c r="A16" s="1"/>
  <c r="A17" s="1"/>
  <c r="P51" i="8" l="1"/>
  <c r="P16" i="3"/>
  <c r="P10" i="7"/>
</calcChain>
</file>

<file path=xl/connections.xml><?xml version="1.0" encoding="utf-8"?>
<connections xmlns="http://schemas.openxmlformats.org/spreadsheetml/2006/main">
  <connection id="1" name="Połączenie" type="4" refreshedVersion="2" background="1" saveData="1">
    <webPr sourceData="1" parsePre="1" consecutive="1" xl2000="1" url="file:///C:/Users/rafał/AppData/Local/Temp/CAP/1/final_standings&amp;7.html" htmlTables="1">
      <tables count="1">
        <x v="2"/>
      </tables>
    </webPr>
  </connection>
  <connection id="2" name="Połączenie1" type="4" refreshedVersion="2" background="1" saveData="1">
    <webPr sourceData="1" parsePre="1" consecutive="1" xl2000="1" url="file:///C:/Users/rafał/AppData/Local/Temp/CAP/1/final_standings&amp;7.html" htmlTables="1">
      <tables count="1">
        <x v="2"/>
      </tables>
    </webPr>
  </connection>
  <connection id="3" name="Połączenie2" type="4" refreshedVersion="2" background="1" saveData="1">
    <webPr sourceData="1" parsePre="1" consecutive="1" xl2000="1" url="file:///C:/Users/rafał/AppData/Local/Temp/CAP/1/final_standings&amp;7.html" htmlTables="1">
      <tables count="1">
        <x v="2"/>
      </tables>
    </webPr>
  </connection>
  <connection id="4" name="Połączenie3" type="4" refreshedVersion="2" background="1" saveData="1">
    <webPr sourceData="1" parsePre="1" consecutive="1" xl2000="1" url="file:///C:/Users/rafał/AppData/Local/Temp/CAP/1/final_standings&amp;7.html" htmlTables="1">
      <tables count="1">
        <x v="2"/>
      </tables>
    </webPr>
  </connection>
  <connection id="5" name="Połączenie4" type="4" refreshedVersion="2" background="1" saveData="1">
    <webPr sourceData="1" parsePre="1" consecutive="1" xl2000="1" url="file:///C:/Users/rafał/AppData/Local/Temp/CAP/1/final_standings&amp;7.html" htmlTables="1">
      <tables count="1">
        <x v="2"/>
      </tables>
    </webPr>
  </connection>
  <connection id="6" name="Połączenie5" type="4" refreshedVersion="2" background="1" saveData="1">
    <webPr sourceData="1" parsePre="1" consecutive="1" xl2000="1" url="file:///C:/Users/rafał/AppData/Local/Temp/CAP/1/final_standings&amp;7.html" htmlTables="1">
      <tables count="1">
        <x v="2"/>
      </tables>
    </webPr>
  </connection>
  <connection id="7" name="Połączenie6" type="4" refreshedVersion="2" background="1" saveData="1">
    <webPr sourceData="1" parsePre="1" consecutive="1" xl2000="1" url="file:///C:/Users/rafał/AppData/Local/Temp/CAP/1/final_standings&amp;7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<sst xmlns="http://schemas.openxmlformats.org/spreadsheetml/2006/main" count="442" uniqueCount="78">
  <si>
    <t>M-ce</t>
  </si>
  <si>
    <t>Nazwisko Imię</t>
  </si>
  <si>
    <t>Data ur.</t>
  </si>
  <si>
    <t>Nieznaj, Rafał</t>
  </si>
  <si>
    <t>SP Bronów</t>
  </si>
  <si>
    <t>Maślanka, Natalia</t>
  </si>
  <si>
    <t>SP 3 Czechowice-Dziedzice</t>
  </si>
  <si>
    <t>Wrzoł, Mikołaj</t>
  </si>
  <si>
    <t>SP Zabrzeg</t>
  </si>
  <si>
    <t>Czylok, Martyna</t>
  </si>
  <si>
    <t>Roseger, Karolina</t>
  </si>
  <si>
    <t>SP Porąbka</t>
  </si>
  <si>
    <t>Telok, Jakub</t>
  </si>
  <si>
    <t>Pollak, Michał</t>
  </si>
  <si>
    <t>Guzdek, Maciej</t>
  </si>
  <si>
    <t>Roseger, Kamil</t>
  </si>
  <si>
    <t>Głowiak, Dawid</t>
  </si>
  <si>
    <t>Czech, Bartłomiej</t>
  </si>
  <si>
    <t>Kijas, Paweł</t>
  </si>
  <si>
    <t>Kubiś, Radosław</t>
  </si>
  <si>
    <t>Moc, Szymon</t>
  </si>
  <si>
    <t>Główka, Szymon</t>
  </si>
  <si>
    <t>Kobiela, Bartłomiej</t>
  </si>
  <si>
    <t>Puchała, Jan</t>
  </si>
  <si>
    <t>Nieckarz, Michał</t>
  </si>
  <si>
    <t>Jasiński, Kacper</t>
  </si>
  <si>
    <t>SP Jasienica</t>
  </si>
  <si>
    <t>Gwiżdż, Wojciech</t>
  </si>
  <si>
    <t>SP 3 Ligota</t>
  </si>
  <si>
    <t>Walusiak, Eliza</t>
  </si>
  <si>
    <t>Wątroba, Dominik</t>
  </si>
  <si>
    <t>Wrzoł, Maksymilian</t>
  </si>
  <si>
    <t>Martas, Michał</t>
  </si>
  <si>
    <t>Baran, Patryk</t>
  </si>
  <si>
    <t>Kaniewski, Jakub</t>
  </si>
  <si>
    <t>SP 1 Czechowice-Dziedzice</t>
  </si>
  <si>
    <t>Matras, Tomasz</t>
  </si>
  <si>
    <t>Machej, Patryk</t>
  </si>
  <si>
    <t>SP 5 Czechowice-Dziedzice</t>
  </si>
  <si>
    <t>Matras, Wiktor</t>
  </si>
  <si>
    <t>Machej, Wiktor</t>
  </si>
  <si>
    <t>Wieliczka, Zuzanna</t>
  </si>
  <si>
    <t>Pławecka, Julia</t>
  </si>
  <si>
    <t>Szkoła</t>
  </si>
  <si>
    <t>Suma</t>
  </si>
  <si>
    <t>Kuminek Jonasz</t>
  </si>
  <si>
    <t>Polowska Wiktoria</t>
  </si>
  <si>
    <t>Szczelina Adrian</t>
  </si>
  <si>
    <t>SP 2 Ligota</t>
  </si>
  <si>
    <t>Banet Joachim</t>
  </si>
  <si>
    <t>Distel Paweł</t>
  </si>
  <si>
    <t>Szopa Michał</t>
  </si>
  <si>
    <t>Waleczek Bartłomiej</t>
  </si>
  <si>
    <t>SP Bystra</t>
  </si>
  <si>
    <t>Koczur Szymon</t>
  </si>
  <si>
    <t>Bocian Jagoda</t>
  </si>
  <si>
    <t>Borkowski Jakub</t>
  </si>
  <si>
    <t>SP 2 Czechowice-Dziedzice</t>
  </si>
  <si>
    <t>Midor Maja</t>
  </si>
  <si>
    <t>Strzelczyk Jan</t>
  </si>
  <si>
    <t>Gajda Martyna</t>
  </si>
  <si>
    <t>Londzin Mateusz</t>
  </si>
  <si>
    <t>Maciejowski Piotr</t>
  </si>
  <si>
    <t>Turniej 1</t>
  </si>
  <si>
    <t>Turniej 2</t>
  </si>
  <si>
    <t>Turniej 3</t>
  </si>
  <si>
    <t>Turniej 4</t>
  </si>
  <si>
    <t>Kumorek Nina</t>
  </si>
  <si>
    <t>Punkty</t>
  </si>
  <si>
    <t>Msce</t>
  </si>
  <si>
    <t>Jurczak Martyna</t>
  </si>
  <si>
    <t>min 1</t>
  </si>
  <si>
    <t>min2</t>
  </si>
  <si>
    <t>Grupa</t>
  </si>
  <si>
    <t>CH 4-6</t>
  </si>
  <si>
    <t>CH 1-3</t>
  </si>
  <si>
    <t>DZ 4-6</t>
  </si>
  <si>
    <t>DZ 1-3</t>
  </si>
</sst>
</file>

<file path=xl/styles.xml><?xml version="1.0" encoding="utf-8"?>
<styleSheet xmlns="http://schemas.openxmlformats.org/spreadsheetml/2006/main">
  <fonts count="15">
    <font>
      <sz val="10"/>
      <name val="Arial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Times New Roman"/>
      <family val="1"/>
      <charset val="238"/>
    </font>
    <font>
      <b/>
      <sz val="12"/>
      <color theme="0"/>
      <name val="Calibri"/>
      <family val="2"/>
      <charset val="238"/>
    </font>
    <font>
      <sz val="12"/>
      <color theme="0"/>
      <name val="Calibri"/>
      <family val="2"/>
      <charset val="238"/>
    </font>
    <font>
      <b/>
      <sz val="12"/>
      <color theme="0" tint="-0.499984740745262"/>
      <name val="Times New Roman"/>
      <family val="1"/>
      <charset val="238"/>
    </font>
    <font>
      <sz val="12"/>
      <color theme="0" tint="-0.499984740745262"/>
      <name val="Calibri"/>
      <family val="2"/>
      <charset val="238"/>
    </font>
    <font>
      <b/>
      <sz val="12"/>
      <color theme="0" tint="-0.249977111117893"/>
      <name val="Calibri"/>
      <family val="2"/>
      <charset val="238"/>
    </font>
    <font>
      <sz val="12"/>
      <color theme="0" tint="-0.249977111117893"/>
      <name val="Calibri"/>
      <family val="2"/>
      <charset val="238"/>
    </font>
    <font>
      <b/>
      <sz val="12"/>
      <color theme="0" tint="-0.249977111117893"/>
      <name val="Times New Roman"/>
      <family val="1"/>
      <charset val="238"/>
    </font>
    <font>
      <b/>
      <sz val="12"/>
      <color theme="0" tint="-0.34998626667073579"/>
      <name val="Times New Roman"/>
      <family val="1"/>
      <charset val="238"/>
    </font>
    <font>
      <sz val="12"/>
      <color theme="0" tint="-0.34998626667073579"/>
      <name val="Calibri"/>
      <family val="2"/>
      <charset val="238"/>
    </font>
    <font>
      <b/>
      <sz val="12"/>
      <color rgb="FFFF0000"/>
      <name val="Times New Roman"/>
      <family val="1"/>
      <charset val="238"/>
    </font>
    <font>
      <sz val="12"/>
      <color rgb="FFFF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2" fillId="0" borderId="0" xfId="0" applyFont="1" applyFill="1"/>
    <xf numFmtId="0" fontId="1" fillId="0" borderId="0" xfId="0" applyFont="1" applyFill="1"/>
    <xf numFmtId="0" fontId="3" fillId="0" borderId="4" xfId="0" applyFont="1" applyFill="1" applyBorder="1" applyAlignment="1">
      <alignment horizontal="left"/>
    </xf>
    <xf numFmtId="0" fontId="3" fillId="0" borderId="1" xfId="0" applyFont="1" applyFill="1" applyBorder="1"/>
    <xf numFmtId="14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6" xfId="0" applyFont="1" applyFill="1" applyBorder="1"/>
    <xf numFmtId="14" fontId="3" fillId="0" borderId="6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left"/>
    </xf>
    <xf numFmtId="0" fontId="3" fillId="0" borderId="8" xfId="0" applyFont="1" applyFill="1" applyBorder="1"/>
    <xf numFmtId="14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14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left"/>
    </xf>
    <xf numFmtId="0" fontId="3" fillId="0" borderId="13" xfId="0" applyFont="1" applyFill="1" applyBorder="1"/>
    <xf numFmtId="14" fontId="3" fillId="0" borderId="13" xfId="0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2" fillId="0" borderId="4" xfId="0" applyFont="1" applyFill="1" applyBorder="1"/>
    <xf numFmtId="0" fontId="1" fillId="0" borderId="21" xfId="0" applyFont="1" applyFill="1" applyBorder="1"/>
    <xf numFmtId="0" fontId="2" fillId="0" borderId="7" xfId="0" applyFont="1" applyFill="1" applyBorder="1"/>
    <xf numFmtId="0" fontId="1" fillId="0" borderId="15" xfId="0" applyFont="1" applyFill="1" applyBorder="1"/>
    <xf numFmtId="0" fontId="2" fillId="0" borderId="2" xfId="0" applyFont="1" applyFill="1" applyBorder="1"/>
    <xf numFmtId="0" fontId="1" fillId="0" borderId="22" xfId="0" applyFont="1" applyFill="1" applyBorder="1"/>
    <xf numFmtId="0" fontId="4" fillId="0" borderId="0" xfId="0" applyFont="1" applyFill="1" applyAlignment="1">
      <alignment vertical="center"/>
    </xf>
    <xf numFmtId="0" fontId="5" fillId="0" borderId="0" xfId="0" applyFont="1" applyFill="1"/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3" fillId="0" borderId="24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/>
    </xf>
    <xf numFmtId="0" fontId="8" fillId="0" borderId="0" xfId="0" applyFont="1" applyFill="1" applyAlignment="1">
      <alignment vertical="center"/>
    </xf>
    <xf numFmtId="0" fontId="9" fillId="0" borderId="0" xfId="0" applyFont="1" applyFill="1"/>
    <xf numFmtId="0" fontId="10" fillId="0" borderId="8" xfId="0" applyFont="1" applyFill="1" applyBorder="1" applyAlignment="1">
      <alignment horizontal="center" vertical="center"/>
    </xf>
    <xf numFmtId="14" fontId="11" fillId="0" borderId="0" xfId="0" applyNumberFormat="1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0" fontId="11" fillId="0" borderId="8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0" fontId="3" fillId="0" borderId="29" xfId="0" applyFont="1" applyFill="1" applyBorder="1" applyAlignment="1">
      <alignment vertical="center"/>
    </xf>
    <xf numFmtId="14" fontId="3" fillId="0" borderId="29" xfId="0" applyNumberFormat="1" applyFont="1" applyFill="1" applyBorder="1" applyAlignment="1">
      <alignment horizontal="center" vertical="center"/>
    </xf>
    <xf numFmtId="14" fontId="11" fillId="0" borderId="29" xfId="0" applyNumberFormat="1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vertical="center"/>
    </xf>
    <xf numFmtId="0" fontId="1" fillId="0" borderId="31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14" fontId="3" fillId="0" borderId="13" xfId="0" applyNumberFormat="1" applyFont="1" applyFill="1" applyBorder="1" applyAlignment="1">
      <alignment horizontal="center" vertical="center"/>
    </xf>
    <xf numFmtId="14" fontId="11" fillId="0" borderId="13" xfId="0" applyNumberFormat="1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14" fontId="3" fillId="0" borderId="1" xfId="0" applyNumberFormat="1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1" fillId="0" borderId="21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14" fontId="3" fillId="0" borderId="8" xfId="0" applyNumberFormat="1" applyFont="1" applyFill="1" applyBorder="1" applyAlignment="1">
      <alignment horizontal="center" vertical="center"/>
    </xf>
    <xf numFmtId="14" fontId="11" fillId="0" borderId="8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14" fontId="3" fillId="0" borderId="6" xfId="0" applyNumberFormat="1" applyFont="1" applyFill="1" applyBorder="1" applyAlignment="1">
      <alignment horizontal="center" vertical="center"/>
    </xf>
    <xf numFmtId="14" fontId="11" fillId="0" borderId="6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vertical="center"/>
    </xf>
    <xf numFmtId="14" fontId="3" fillId="0" borderId="23" xfId="0" applyNumberFormat="1" applyFont="1" applyFill="1" applyBorder="1" applyAlignment="1">
      <alignment horizontal="center" vertical="center"/>
    </xf>
    <xf numFmtId="14" fontId="11" fillId="0" borderId="23" xfId="0" applyNumberFormat="1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vertical="center"/>
    </xf>
    <xf numFmtId="0" fontId="1" fillId="0" borderId="35" xfId="0" applyFont="1" applyFill="1" applyBorder="1" applyAlignment="1">
      <alignment vertical="center"/>
    </xf>
    <xf numFmtId="0" fontId="3" fillId="0" borderId="24" xfId="0" applyFont="1" applyFill="1" applyBorder="1" applyAlignment="1">
      <alignment vertical="center"/>
    </xf>
    <xf numFmtId="14" fontId="3" fillId="0" borderId="24" xfId="0" applyNumberFormat="1" applyFont="1" applyFill="1" applyBorder="1" applyAlignment="1">
      <alignment horizontal="center" vertical="center"/>
    </xf>
    <xf numFmtId="14" fontId="11" fillId="0" borderId="3" xfId="0" applyNumberFormat="1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vertical="center"/>
    </xf>
    <xf numFmtId="0" fontId="1" fillId="0" borderId="34" xfId="0" applyFont="1" applyFill="1" applyBorder="1" applyAlignment="1">
      <alignment vertical="center"/>
    </xf>
    <xf numFmtId="0" fontId="10" fillId="0" borderId="29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3" fillId="0" borderId="28" xfId="0" applyFont="1" applyFill="1" applyBorder="1" applyAlignment="1">
      <alignment horizontal="center" vertical="center"/>
    </xf>
    <xf numFmtId="0" fontId="13" fillId="0" borderId="26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0" borderId="9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13" fillId="0" borderId="33" xfId="0" applyFont="1" applyFill="1" applyBorder="1" applyAlignment="1">
      <alignment horizontal="center" vertical="center"/>
    </xf>
    <xf numFmtId="0" fontId="13" fillId="0" borderId="26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/>
    </xf>
  </cellXfs>
  <cellStyles count="1">
    <cellStyle name="Normalny" xfId="0" builtinId="0"/>
  </cellStyles>
  <dxfs count="40">
    <dxf>
      <font>
        <color rgb="FFC00000"/>
      </font>
    </dxf>
    <dxf>
      <font>
        <color theme="0"/>
      </font>
    </dxf>
    <dxf>
      <font>
        <color rgb="FFC00000"/>
      </font>
    </dxf>
    <dxf>
      <font>
        <color theme="0"/>
      </font>
    </dxf>
    <dxf>
      <font>
        <color rgb="FFC00000"/>
      </font>
    </dxf>
    <dxf>
      <font>
        <color theme="0"/>
      </font>
    </dxf>
    <dxf>
      <font>
        <color rgb="FFC00000"/>
      </font>
    </dxf>
    <dxf>
      <font>
        <color theme="0"/>
      </font>
    </dxf>
    <dxf>
      <font>
        <color rgb="FFC0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C00000"/>
      </font>
    </dxf>
    <dxf>
      <font>
        <color theme="0"/>
      </font>
    </dxf>
    <dxf>
      <font>
        <color rgb="FFC00000"/>
      </font>
    </dxf>
    <dxf>
      <font>
        <color theme="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DaneZewnętrzne_1" growShrinkType="overwriteClear" connectionId="1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DaneZewnętrzne_1" growShrinkType="overwriteClear" connectionId="5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DaneZewnętrzne_1" growShrinkType="overwriteClear" connectionId="6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DaneZewnętrzne_1" growShrinkType="overwriteClear" connectionId="2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DaneZewnętrzne_1" growShrinkType="overwriteClear" connectionId="3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DaneZewnętrzne_1" growShrinkType="overwriteClear" connectionId="4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DaneZewnętrzne_1" growShrinkType="overwriteClear" connectionId="7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57"/>
  <sheetViews>
    <sheetView topLeftCell="A19" zoomScaleNormal="100" workbookViewId="0">
      <selection activeCell="E33" sqref="E33"/>
    </sheetView>
  </sheetViews>
  <sheetFormatPr defaultRowHeight="15.75"/>
  <cols>
    <col min="1" max="1" width="5.7109375" style="18" bestFit="1" customWidth="1"/>
    <col min="2" max="2" width="22.85546875" style="2" customWidth="1"/>
    <col min="3" max="3" width="37.140625" style="2" customWidth="1"/>
    <col min="4" max="5" width="15.7109375" style="19" customWidth="1"/>
    <col min="6" max="6" width="8.7109375" style="19" bestFit="1" customWidth="1"/>
    <col min="7" max="7" width="6.42578125" style="34" bestFit="1" customWidth="1"/>
    <col min="8" max="8" width="8.7109375" style="19" bestFit="1" customWidth="1"/>
    <col min="9" max="9" width="10.7109375" style="34" customWidth="1"/>
    <col min="10" max="10" width="8.7109375" style="19" bestFit="1" customWidth="1"/>
    <col min="11" max="11" width="6.42578125" style="34" bestFit="1" customWidth="1"/>
    <col min="12" max="12" width="8.7109375" style="19" bestFit="1" customWidth="1"/>
    <col min="13" max="13" width="6.42578125" style="34" bestFit="1" customWidth="1"/>
    <col min="14" max="14" width="7" style="20" bestFit="1" customWidth="1"/>
    <col min="15" max="15" width="6.5703125" style="2" bestFit="1" customWidth="1"/>
    <col min="16" max="16" width="6" style="2" bestFit="1" customWidth="1"/>
    <col min="17" max="17" width="6" style="2" customWidth="1"/>
    <col min="18" max="18" width="9.140625" style="2"/>
    <col min="19" max="22" width="9.140625" style="48"/>
    <col min="23" max="16384" width="9.140625" style="2"/>
  </cols>
  <sheetData>
    <row r="1" spans="1:22" s="21" customFormat="1">
      <c r="A1" s="118" t="s">
        <v>0</v>
      </c>
      <c r="B1" s="120" t="s">
        <v>1</v>
      </c>
      <c r="C1" s="120" t="s">
        <v>43</v>
      </c>
      <c r="D1" s="120" t="s">
        <v>2</v>
      </c>
      <c r="E1" s="116" t="s">
        <v>73</v>
      </c>
      <c r="F1" s="115" t="s">
        <v>63</v>
      </c>
      <c r="G1" s="115"/>
      <c r="H1" s="115" t="s">
        <v>64</v>
      </c>
      <c r="I1" s="115"/>
      <c r="J1" s="115" t="s">
        <v>65</v>
      </c>
      <c r="K1" s="115"/>
      <c r="L1" s="115" t="s">
        <v>66</v>
      </c>
      <c r="M1" s="122"/>
      <c r="N1" s="123" t="s">
        <v>44</v>
      </c>
      <c r="O1" s="125" t="s">
        <v>71</v>
      </c>
      <c r="P1" s="127" t="s">
        <v>72</v>
      </c>
      <c r="Q1" s="49"/>
      <c r="S1" s="47"/>
      <c r="T1" s="47"/>
      <c r="U1" s="47"/>
      <c r="V1" s="47"/>
    </row>
    <row r="2" spans="1:22" s="21" customFormat="1" ht="16.5" thickBot="1">
      <c r="A2" s="119"/>
      <c r="B2" s="121"/>
      <c r="C2" s="121"/>
      <c r="D2" s="121"/>
      <c r="E2" s="117"/>
      <c r="F2" s="23" t="s">
        <v>68</v>
      </c>
      <c r="G2" s="28" t="s">
        <v>69</v>
      </c>
      <c r="H2" s="23" t="s">
        <v>68</v>
      </c>
      <c r="I2" s="28" t="s">
        <v>69</v>
      </c>
      <c r="J2" s="23" t="s">
        <v>68</v>
      </c>
      <c r="K2" s="28" t="s">
        <v>69</v>
      </c>
      <c r="L2" s="23" t="s">
        <v>68</v>
      </c>
      <c r="M2" s="37" t="s">
        <v>69</v>
      </c>
      <c r="N2" s="124"/>
      <c r="O2" s="126"/>
      <c r="P2" s="128"/>
      <c r="Q2" s="49"/>
      <c r="S2" s="47"/>
      <c r="T2" s="47"/>
      <c r="U2" s="47"/>
      <c r="V2" s="47"/>
    </row>
    <row r="3" spans="1:22">
      <c r="A3" s="24">
        <v>22</v>
      </c>
      <c r="B3" s="25" t="s">
        <v>49</v>
      </c>
      <c r="C3" s="25" t="s">
        <v>8</v>
      </c>
      <c r="D3" s="26">
        <v>36823</v>
      </c>
      <c r="E3" s="26" t="s">
        <v>74</v>
      </c>
      <c r="F3" s="29">
        <v>0</v>
      </c>
      <c r="G3" s="29">
        <v>0</v>
      </c>
      <c r="H3" s="27">
        <v>3</v>
      </c>
      <c r="I3" s="29">
        <v>24</v>
      </c>
      <c r="J3" s="27">
        <v>3.5</v>
      </c>
      <c r="K3" s="35">
        <v>15</v>
      </c>
      <c r="L3" s="27">
        <v>0</v>
      </c>
      <c r="M3" s="35">
        <v>0</v>
      </c>
      <c r="N3" s="38">
        <f t="shared" ref="N3:N34" si="0">+F3+H3+J3+L3</f>
        <v>6.5</v>
      </c>
      <c r="O3" s="45">
        <f t="shared" ref="O3:O34" si="1">MIN(G3,I3,K3)</f>
        <v>0</v>
      </c>
      <c r="P3" s="46">
        <f t="shared" ref="P3:P34" si="2">SMALL(S3:U3,2)</f>
        <v>15</v>
      </c>
      <c r="Q3" s="50"/>
      <c r="S3" s="48">
        <f t="shared" ref="S3:S34" si="3">+G3</f>
        <v>0</v>
      </c>
      <c r="T3" s="48">
        <f t="shared" ref="T3:T34" si="4">+I3</f>
        <v>24</v>
      </c>
      <c r="U3" s="48">
        <f t="shared" ref="U3:U34" si="5">+K3</f>
        <v>15</v>
      </c>
      <c r="V3" s="48">
        <f t="shared" ref="V3:V34" si="6">+M3</f>
        <v>0</v>
      </c>
    </row>
    <row r="4" spans="1:22">
      <c r="A4" s="3">
        <v>19</v>
      </c>
      <c r="B4" s="4" t="s">
        <v>33</v>
      </c>
      <c r="C4" s="4" t="s">
        <v>8</v>
      </c>
      <c r="D4" s="5">
        <v>37374</v>
      </c>
      <c r="E4" s="5" t="s">
        <v>75</v>
      </c>
      <c r="F4" s="6">
        <v>2.5</v>
      </c>
      <c r="G4" s="30">
        <v>25</v>
      </c>
      <c r="H4" s="6">
        <v>2</v>
      </c>
      <c r="I4" s="30">
        <v>34</v>
      </c>
      <c r="J4" s="6">
        <v>3</v>
      </c>
      <c r="K4" s="36">
        <v>21</v>
      </c>
      <c r="L4" s="6">
        <v>0</v>
      </c>
      <c r="M4" s="30">
        <v>0</v>
      </c>
      <c r="N4" s="39">
        <f t="shared" si="0"/>
        <v>7.5</v>
      </c>
      <c r="O4" s="41">
        <f t="shared" si="1"/>
        <v>21</v>
      </c>
      <c r="P4" s="42">
        <f t="shared" si="2"/>
        <v>25</v>
      </c>
      <c r="Q4" s="50"/>
      <c r="S4" s="48">
        <f t="shared" si="3"/>
        <v>25</v>
      </c>
      <c r="T4" s="48">
        <f t="shared" si="4"/>
        <v>34</v>
      </c>
      <c r="U4" s="48">
        <f t="shared" si="5"/>
        <v>21</v>
      </c>
      <c r="V4" s="48">
        <f t="shared" si="6"/>
        <v>0</v>
      </c>
    </row>
    <row r="5" spans="1:22">
      <c r="A5" s="3">
        <v>35</v>
      </c>
      <c r="B5" s="4" t="s">
        <v>55</v>
      </c>
      <c r="C5" s="4" t="s">
        <v>26</v>
      </c>
      <c r="D5" s="5">
        <v>36748</v>
      </c>
      <c r="E5" s="5" t="s">
        <v>76</v>
      </c>
      <c r="F5" s="30">
        <v>0</v>
      </c>
      <c r="G5" s="30">
        <v>0</v>
      </c>
      <c r="H5" s="6">
        <v>2.5</v>
      </c>
      <c r="I5" s="30">
        <v>30</v>
      </c>
      <c r="J5" s="30">
        <v>0</v>
      </c>
      <c r="K5" s="36">
        <v>0</v>
      </c>
      <c r="L5" s="6">
        <v>0</v>
      </c>
      <c r="M5" s="30">
        <v>0</v>
      </c>
      <c r="N5" s="39">
        <f t="shared" si="0"/>
        <v>2.5</v>
      </c>
      <c r="O5" s="41">
        <f t="shared" si="1"/>
        <v>0</v>
      </c>
      <c r="P5" s="42">
        <f t="shared" si="2"/>
        <v>0</v>
      </c>
      <c r="Q5" s="50"/>
      <c r="S5" s="48">
        <f t="shared" si="3"/>
        <v>0</v>
      </c>
      <c r="T5" s="48">
        <f t="shared" si="4"/>
        <v>30</v>
      </c>
      <c r="U5" s="48">
        <f t="shared" si="5"/>
        <v>0</v>
      </c>
      <c r="V5" s="48">
        <f t="shared" si="6"/>
        <v>0</v>
      </c>
    </row>
    <row r="6" spans="1:22">
      <c r="A6" s="3">
        <v>36</v>
      </c>
      <c r="B6" s="4" t="s">
        <v>56</v>
      </c>
      <c r="C6" s="4" t="s">
        <v>57</v>
      </c>
      <c r="D6" s="5">
        <v>37503</v>
      </c>
      <c r="E6" s="5" t="s">
        <v>75</v>
      </c>
      <c r="F6" s="30">
        <v>0</v>
      </c>
      <c r="G6" s="30">
        <v>0</v>
      </c>
      <c r="H6" s="6">
        <v>2</v>
      </c>
      <c r="I6" s="30">
        <v>31</v>
      </c>
      <c r="J6" s="30">
        <v>0</v>
      </c>
      <c r="K6" s="36">
        <v>0</v>
      </c>
      <c r="L6" s="6">
        <v>0</v>
      </c>
      <c r="M6" s="30">
        <v>0</v>
      </c>
      <c r="N6" s="39">
        <f t="shared" si="0"/>
        <v>2</v>
      </c>
      <c r="O6" s="41">
        <f t="shared" si="1"/>
        <v>0</v>
      </c>
      <c r="P6" s="42">
        <f t="shared" si="2"/>
        <v>0</v>
      </c>
      <c r="Q6" s="50"/>
      <c r="S6" s="48">
        <f t="shared" si="3"/>
        <v>0</v>
      </c>
      <c r="T6" s="48">
        <f t="shared" si="4"/>
        <v>31</v>
      </c>
      <c r="U6" s="48">
        <f t="shared" si="5"/>
        <v>0</v>
      </c>
      <c r="V6" s="48">
        <f t="shared" si="6"/>
        <v>0</v>
      </c>
    </row>
    <row r="7" spans="1:22">
      <c r="A7" s="3">
        <v>29</v>
      </c>
      <c r="B7" s="4" t="s">
        <v>17</v>
      </c>
      <c r="C7" s="4" t="s">
        <v>6</v>
      </c>
      <c r="D7" s="5">
        <v>37496</v>
      </c>
      <c r="E7" s="5" t="s">
        <v>75</v>
      </c>
      <c r="F7" s="6">
        <v>4</v>
      </c>
      <c r="G7" s="30">
        <v>11</v>
      </c>
      <c r="H7" s="30">
        <v>0</v>
      </c>
      <c r="I7" s="30">
        <v>0</v>
      </c>
      <c r="J7" s="30">
        <v>0</v>
      </c>
      <c r="K7" s="36">
        <v>0</v>
      </c>
      <c r="L7" s="6">
        <v>0</v>
      </c>
      <c r="M7" s="30">
        <v>0</v>
      </c>
      <c r="N7" s="39">
        <f t="shared" si="0"/>
        <v>4</v>
      </c>
      <c r="O7" s="41">
        <f t="shared" si="1"/>
        <v>0</v>
      </c>
      <c r="P7" s="42">
        <f t="shared" si="2"/>
        <v>0</v>
      </c>
      <c r="Q7" s="50"/>
      <c r="S7" s="48">
        <f t="shared" si="3"/>
        <v>11</v>
      </c>
      <c r="T7" s="48">
        <f t="shared" si="4"/>
        <v>0</v>
      </c>
      <c r="U7" s="48">
        <f t="shared" si="5"/>
        <v>0</v>
      </c>
      <c r="V7" s="48">
        <f t="shared" si="6"/>
        <v>0</v>
      </c>
    </row>
    <row r="8" spans="1:22">
      <c r="A8" s="3">
        <v>5</v>
      </c>
      <c r="B8" s="4" t="s">
        <v>9</v>
      </c>
      <c r="C8" s="4" t="s">
        <v>8</v>
      </c>
      <c r="D8" s="5">
        <v>37161</v>
      </c>
      <c r="E8" s="5" t="s">
        <v>76</v>
      </c>
      <c r="F8" s="6">
        <v>5</v>
      </c>
      <c r="G8" s="30">
        <v>4</v>
      </c>
      <c r="H8" s="6">
        <v>4</v>
      </c>
      <c r="I8" s="30">
        <v>11</v>
      </c>
      <c r="J8" s="6">
        <v>5.5</v>
      </c>
      <c r="K8" s="36">
        <v>1</v>
      </c>
      <c r="L8" s="6">
        <v>0</v>
      </c>
      <c r="M8" s="30">
        <v>0</v>
      </c>
      <c r="N8" s="39">
        <f t="shared" si="0"/>
        <v>14.5</v>
      </c>
      <c r="O8" s="41">
        <f t="shared" si="1"/>
        <v>1</v>
      </c>
      <c r="P8" s="42">
        <f t="shared" si="2"/>
        <v>4</v>
      </c>
      <c r="Q8" s="50"/>
      <c r="S8" s="48">
        <f t="shared" si="3"/>
        <v>4</v>
      </c>
      <c r="T8" s="48">
        <f t="shared" si="4"/>
        <v>11</v>
      </c>
      <c r="U8" s="48">
        <f t="shared" si="5"/>
        <v>1</v>
      </c>
      <c r="V8" s="48">
        <f t="shared" si="6"/>
        <v>0</v>
      </c>
    </row>
    <row r="9" spans="1:22">
      <c r="A9" s="3">
        <v>20</v>
      </c>
      <c r="B9" s="4" t="s">
        <v>50</v>
      </c>
      <c r="C9" s="4" t="s">
        <v>8</v>
      </c>
      <c r="D9" s="5">
        <v>37746</v>
      </c>
      <c r="E9" s="5" t="s">
        <v>75</v>
      </c>
      <c r="F9" s="30">
        <v>0</v>
      </c>
      <c r="G9" s="30">
        <v>0</v>
      </c>
      <c r="H9" s="6">
        <v>3</v>
      </c>
      <c r="I9" s="30">
        <v>25</v>
      </c>
      <c r="J9" s="6">
        <v>4</v>
      </c>
      <c r="K9" s="36">
        <v>11</v>
      </c>
      <c r="L9" s="6">
        <v>0</v>
      </c>
      <c r="M9" s="30">
        <v>0</v>
      </c>
      <c r="N9" s="39">
        <f t="shared" si="0"/>
        <v>7</v>
      </c>
      <c r="O9" s="41">
        <f t="shared" si="1"/>
        <v>0</v>
      </c>
      <c r="P9" s="42">
        <f t="shared" si="2"/>
        <v>11</v>
      </c>
      <c r="Q9" s="50"/>
      <c r="S9" s="48">
        <f t="shared" si="3"/>
        <v>0</v>
      </c>
      <c r="T9" s="48">
        <f t="shared" si="4"/>
        <v>25</v>
      </c>
      <c r="U9" s="48">
        <f t="shared" si="5"/>
        <v>11</v>
      </c>
      <c r="V9" s="48">
        <f t="shared" si="6"/>
        <v>0</v>
      </c>
    </row>
    <row r="10" spans="1:22">
      <c r="A10" s="3">
        <v>37</v>
      </c>
      <c r="B10" s="4" t="s">
        <v>60</v>
      </c>
      <c r="C10" s="4" t="s">
        <v>26</v>
      </c>
      <c r="D10" s="5">
        <v>37295</v>
      </c>
      <c r="E10" s="5" t="s">
        <v>77</v>
      </c>
      <c r="F10" s="30">
        <v>0</v>
      </c>
      <c r="G10" s="30">
        <v>0</v>
      </c>
      <c r="H10" s="6">
        <v>2</v>
      </c>
      <c r="I10" s="30">
        <v>35</v>
      </c>
      <c r="J10" s="30">
        <v>0</v>
      </c>
      <c r="K10" s="36">
        <v>0</v>
      </c>
      <c r="L10" s="6">
        <v>0</v>
      </c>
      <c r="M10" s="30">
        <v>0</v>
      </c>
      <c r="N10" s="39">
        <f t="shared" si="0"/>
        <v>2</v>
      </c>
      <c r="O10" s="41">
        <f t="shared" si="1"/>
        <v>0</v>
      </c>
      <c r="P10" s="42">
        <f t="shared" si="2"/>
        <v>0</v>
      </c>
      <c r="Q10" s="50"/>
      <c r="S10" s="48">
        <f t="shared" si="3"/>
        <v>0</v>
      </c>
      <c r="T10" s="48">
        <f t="shared" si="4"/>
        <v>35</v>
      </c>
      <c r="U10" s="48">
        <f t="shared" si="5"/>
        <v>0</v>
      </c>
      <c r="V10" s="48">
        <f t="shared" si="6"/>
        <v>0</v>
      </c>
    </row>
    <row r="11" spans="1:22">
      <c r="A11" s="3">
        <v>15</v>
      </c>
      <c r="B11" s="4" t="s">
        <v>16</v>
      </c>
      <c r="C11" s="4" t="s">
        <v>6</v>
      </c>
      <c r="D11" s="5">
        <v>37656</v>
      </c>
      <c r="E11" s="5" t="s">
        <v>75</v>
      </c>
      <c r="F11" s="6">
        <v>4</v>
      </c>
      <c r="G11" s="30">
        <v>10</v>
      </c>
      <c r="H11" s="6">
        <v>4</v>
      </c>
      <c r="I11" s="30">
        <v>10</v>
      </c>
      <c r="J11" s="6">
        <v>3.5</v>
      </c>
      <c r="K11" s="36">
        <v>14</v>
      </c>
      <c r="L11" s="6">
        <v>0</v>
      </c>
      <c r="M11" s="30">
        <v>0</v>
      </c>
      <c r="N11" s="39">
        <f t="shared" si="0"/>
        <v>11.5</v>
      </c>
      <c r="O11" s="41">
        <f t="shared" si="1"/>
        <v>10</v>
      </c>
      <c r="P11" s="42">
        <f t="shared" si="2"/>
        <v>10</v>
      </c>
      <c r="Q11" s="50"/>
      <c r="S11" s="48">
        <f t="shared" si="3"/>
        <v>10</v>
      </c>
      <c r="T11" s="48">
        <f t="shared" si="4"/>
        <v>10</v>
      </c>
      <c r="U11" s="48">
        <f t="shared" si="5"/>
        <v>14</v>
      </c>
      <c r="V11" s="48">
        <f t="shared" si="6"/>
        <v>0</v>
      </c>
    </row>
    <row r="12" spans="1:22">
      <c r="A12" s="3">
        <v>7</v>
      </c>
      <c r="B12" s="4" t="s">
        <v>21</v>
      </c>
      <c r="C12" s="4" t="s">
        <v>11</v>
      </c>
      <c r="D12" s="5">
        <v>37181</v>
      </c>
      <c r="E12" s="5" t="s">
        <v>74</v>
      </c>
      <c r="F12" s="6">
        <v>4</v>
      </c>
      <c r="G12" s="30">
        <v>15</v>
      </c>
      <c r="H12" s="6">
        <v>4</v>
      </c>
      <c r="I12" s="30">
        <v>16</v>
      </c>
      <c r="J12" s="6">
        <v>5</v>
      </c>
      <c r="K12" s="36">
        <v>5</v>
      </c>
      <c r="L12" s="6">
        <v>0</v>
      </c>
      <c r="M12" s="30">
        <v>0</v>
      </c>
      <c r="N12" s="39">
        <f t="shared" si="0"/>
        <v>13</v>
      </c>
      <c r="O12" s="41">
        <f t="shared" si="1"/>
        <v>5</v>
      </c>
      <c r="P12" s="42">
        <f t="shared" si="2"/>
        <v>15</v>
      </c>
      <c r="Q12" s="50"/>
      <c r="S12" s="48">
        <f t="shared" si="3"/>
        <v>15</v>
      </c>
      <c r="T12" s="48">
        <f t="shared" si="4"/>
        <v>16</v>
      </c>
      <c r="U12" s="48">
        <f t="shared" si="5"/>
        <v>5</v>
      </c>
      <c r="V12" s="48">
        <f t="shared" si="6"/>
        <v>0</v>
      </c>
    </row>
    <row r="13" spans="1:22">
      <c r="A13" s="3">
        <v>3</v>
      </c>
      <c r="B13" s="4" t="s">
        <v>14</v>
      </c>
      <c r="C13" s="4" t="s">
        <v>6</v>
      </c>
      <c r="D13" s="5">
        <v>36240</v>
      </c>
      <c r="E13" s="5" t="s">
        <v>74</v>
      </c>
      <c r="F13" s="6">
        <v>4</v>
      </c>
      <c r="G13" s="30">
        <v>8</v>
      </c>
      <c r="H13" s="6">
        <v>6</v>
      </c>
      <c r="I13" s="30">
        <v>1</v>
      </c>
      <c r="J13" s="6">
        <v>5</v>
      </c>
      <c r="K13" s="36">
        <v>2</v>
      </c>
      <c r="L13" s="6">
        <v>0</v>
      </c>
      <c r="M13" s="30">
        <v>0</v>
      </c>
      <c r="N13" s="39">
        <f t="shared" si="0"/>
        <v>15</v>
      </c>
      <c r="O13" s="41">
        <f t="shared" si="1"/>
        <v>1</v>
      </c>
      <c r="P13" s="42">
        <f t="shared" si="2"/>
        <v>2</v>
      </c>
      <c r="Q13" s="50"/>
      <c r="S13" s="48">
        <f t="shared" si="3"/>
        <v>8</v>
      </c>
      <c r="T13" s="48">
        <f t="shared" si="4"/>
        <v>1</v>
      </c>
      <c r="U13" s="48">
        <f t="shared" si="5"/>
        <v>2</v>
      </c>
      <c r="V13" s="48">
        <f t="shared" si="6"/>
        <v>0</v>
      </c>
    </row>
    <row r="14" spans="1:22">
      <c r="A14" s="3">
        <v>14</v>
      </c>
      <c r="B14" s="4" t="s">
        <v>27</v>
      </c>
      <c r="C14" s="4" t="s">
        <v>28</v>
      </c>
      <c r="D14" s="5">
        <v>37497</v>
      </c>
      <c r="E14" s="5" t="s">
        <v>75</v>
      </c>
      <c r="F14" s="6">
        <v>3</v>
      </c>
      <c r="G14" s="30">
        <v>20</v>
      </c>
      <c r="H14" s="6">
        <v>3.5</v>
      </c>
      <c r="I14" s="30">
        <v>20</v>
      </c>
      <c r="J14" s="6">
        <v>5</v>
      </c>
      <c r="K14" s="36">
        <v>7</v>
      </c>
      <c r="L14" s="6">
        <v>0</v>
      </c>
      <c r="M14" s="30">
        <v>0</v>
      </c>
      <c r="N14" s="39">
        <f t="shared" si="0"/>
        <v>11.5</v>
      </c>
      <c r="O14" s="41">
        <f t="shared" si="1"/>
        <v>7</v>
      </c>
      <c r="P14" s="42">
        <f t="shared" si="2"/>
        <v>20</v>
      </c>
      <c r="Q14" s="50"/>
      <c r="S14" s="48">
        <f t="shared" si="3"/>
        <v>20</v>
      </c>
      <c r="T14" s="48">
        <f t="shared" si="4"/>
        <v>20</v>
      </c>
      <c r="U14" s="48">
        <f t="shared" si="5"/>
        <v>7</v>
      </c>
      <c r="V14" s="48">
        <f t="shared" si="6"/>
        <v>0</v>
      </c>
    </row>
    <row r="15" spans="1:22">
      <c r="A15" s="3">
        <v>25</v>
      </c>
      <c r="B15" s="4" t="s">
        <v>25</v>
      </c>
      <c r="C15" s="4" t="s">
        <v>26</v>
      </c>
      <c r="D15" s="5">
        <v>37559</v>
      </c>
      <c r="E15" s="5" t="s">
        <v>75</v>
      </c>
      <c r="F15" s="6">
        <v>3</v>
      </c>
      <c r="G15" s="30">
        <v>19</v>
      </c>
      <c r="H15" s="6">
        <v>3</v>
      </c>
      <c r="I15" s="30">
        <v>23</v>
      </c>
      <c r="J15" s="30">
        <v>0</v>
      </c>
      <c r="K15" s="36">
        <v>0</v>
      </c>
      <c r="L15" s="6">
        <v>0</v>
      </c>
      <c r="M15" s="30">
        <v>0</v>
      </c>
      <c r="N15" s="39">
        <f t="shared" si="0"/>
        <v>6</v>
      </c>
      <c r="O15" s="41">
        <f t="shared" si="1"/>
        <v>0</v>
      </c>
      <c r="P15" s="42">
        <f t="shared" si="2"/>
        <v>19</v>
      </c>
      <c r="Q15" s="50"/>
      <c r="S15" s="48">
        <f t="shared" si="3"/>
        <v>19</v>
      </c>
      <c r="T15" s="48">
        <f t="shared" si="4"/>
        <v>23</v>
      </c>
      <c r="U15" s="48">
        <f t="shared" si="5"/>
        <v>0</v>
      </c>
      <c r="V15" s="48">
        <f t="shared" si="6"/>
        <v>0</v>
      </c>
    </row>
    <row r="16" spans="1:22">
      <c r="A16" s="3">
        <v>46</v>
      </c>
      <c r="B16" s="4" t="s">
        <v>70</v>
      </c>
      <c r="C16" s="4" t="s">
        <v>11</v>
      </c>
      <c r="D16" s="5">
        <v>37658</v>
      </c>
      <c r="E16" s="5" t="s">
        <v>77</v>
      </c>
      <c r="F16" s="30">
        <v>0</v>
      </c>
      <c r="G16" s="30">
        <v>0</v>
      </c>
      <c r="H16" s="30">
        <v>0</v>
      </c>
      <c r="I16" s="30">
        <v>0</v>
      </c>
      <c r="J16" s="6">
        <v>1</v>
      </c>
      <c r="K16" s="36">
        <v>25</v>
      </c>
      <c r="L16" s="6">
        <v>0</v>
      </c>
      <c r="M16" s="30">
        <v>0</v>
      </c>
      <c r="N16" s="39">
        <f t="shared" si="0"/>
        <v>1</v>
      </c>
      <c r="O16" s="41">
        <f t="shared" si="1"/>
        <v>0</v>
      </c>
      <c r="P16" s="42">
        <f t="shared" si="2"/>
        <v>0</v>
      </c>
      <c r="Q16" s="50"/>
      <c r="S16" s="48">
        <f t="shared" si="3"/>
        <v>0</v>
      </c>
      <c r="T16" s="48">
        <f t="shared" si="4"/>
        <v>0</v>
      </c>
      <c r="U16" s="48">
        <f t="shared" si="5"/>
        <v>25</v>
      </c>
      <c r="V16" s="48">
        <f t="shared" si="6"/>
        <v>0</v>
      </c>
    </row>
    <row r="17" spans="1:22">
      <c r="A17" s="3">
        <v>38</v>
      </c>
      <c r="B17" s="4" t="s">
        <v>34</v>
      </c>
      <c r="C17" s="4" t="s">
        <v>35</v>
      </c>
      <c r="D17" s="5">
        <v>36521</v>
      </c>
      <c r="E17" s="5" t="s">
        <v>74</v>
      </c>
      <c r="F17" s="6">
        <v>2</v>
      </c>
      <c r="G17" s="30">
        <v>26</v>
      </c>
      <c r="H17" s="30">
        <v>0</v>
      </c>
      <c r="I17" s="30">
        <v>0</v>
      </c>
      <c r="J17" s="30">
        <v>0</v>
      </c>
      <c r="K17" s="36">
        <v>0</v>
      </c>
      <c r="L17" s="6">
        <v>0</v>
      </c>
      <c r="M17" s="30">
        <v>0</v>
      </c>
      <c r="N17" s="39">
        <f t="shared" si="0"/>
        <v>2</v>
      </c>
      <c r="O17" s="41">
        <f t="shared" si="1"/>
        <v>0</v>
      </c>
      <c r="P17" s="42">
        <f t="shared" si="2"/>
        <v>0</v>
      </c>
      <c r="Q17" s="50"/>
      <c r="S17" s="48">
        <f t="shared" si="3"/>
        <v>26</v>
      </c>
      <c r="T17" s="48">
        <f t="shared" si="4"/>
        <v>0</v>
      </c>
      <c r="U17" s="48">
        <f t="shared" si="5"/>
        <v>0</v>
      </c>
      <c r="V17" s="48">
        <f t="shared" si="6"/>
        <v>0</v>
      </c>
    </row>
    <row r="18" spans="1:22">
      <c r="A18" s="3">
        <v>13</v>
      </c>
      <c r="B18" s="4" t="s">
        <v>18</v>
      </c>
      <c r="C18" s="4" t="s">
        <v>6</v>
      </c>
      <c r="D18" s="5">
        <v>36260</v>
      </c>
      <c r="E18" s="5" t="s">
        <v>74</v>
      </c>
      <c r="F18" s="6">
        <v>4</v>
      </c>
      <c r="G18" s="30">
        <v>12</v>
      </c>
      <c r="H18" s="6">
        <v>4</v>
      </c>
      <c r="I18" s="30">
        <v>17</v>
      </c>
      <c r="J18" s="6">
        <v>4</v>
      </c>
      <c r="K18" s="36">
        <v>9</v>
      </c>
      <c r="L18" s="6">
        <v>0</v>
      </c>
      <c r="M18" s="30">
        <v>0</v>
      </c>
      <c r="N18" s="39">
        <f t="shared" si="0"/>
        <v>12</v>
      </c>
      <c r="O18" s="41">
        <f t="shared" si="1"/>
        <v>9</v>
      </c>
      <c r="P18" s="42">
        <f t="shared" si="2"/>
        <v>12</v>
      </c>
      <c r="Q18" s="50"/>
      <c r="S18" s="48">
        <f t="shared" si="3"/>
        <v>12</v>
      </c>
      <c r="T18" s="48">
        <f t="shared" si="4"/>
        <v>17</v>
      </c>
      <c r="U18" s="48">
        <f t="shared" si="5"/>
        <v>9</v>
      </c>
      <c r="V18" s="48">
        <f t="shared" si="6"/>
        <v>0</v>
      </c>
    </row>
    <row r="19" spans="1:22">
      <c r="A19" s="3">
        <v>16</v>
      </c>
      <c r="B19" s="4" t="s">
        <v>22</v>
      </c>
      <c r="C19" s="4" t="s">
        <v>8</v>
      </c>
      <c r="D19" s="5">
        <v>37378</v>
      </c>
      <c r="E19" s="5" t="s">
        <v>75</v>
      </c>
      <c r="F19" s="6">
        <v>4</v>
      </c>
      <c r="G19" s="30">
        <v>16</v>
      </c>
      <c r="H19" s="6">
        <v>4.5</v>
      </c>
      <c r="I19" s="30">
        <v>9</v>
      </c>
      <c r="J19" s="6">
        <v>2</v>
      </c>
      <c r="K19" s="36">
        <v>22</v>
      </c>
      <c r="L19" s="6">
        <v>0</v>
      </c>
      <c r="M19" s="30">
        <v>0</v>
      </c>
      <c r="N19" s="39">
        <f t="shared" si="0"/>
        <v>10.5</v>
      </c>
      <c r="O19" s="41">
        <f t="shared" si="1"/>
        <v>9</v>
      </c>
      <c r="P19" s="42">
        <f t="shared" si="2"/>
        <v>16</v>
      </c>
      <c r="Q19" s="50"/>
      <c r="S19" s="48">
        <f t="shared" si="3"/>
        <v>16</v>
      </c>
      <c r="T19" s="48">
        <f t="shared" si="4"/>
        <v>9</v>
      </c>
      <c r="U19" s="48">
        <f t="shared" si="5"/>
        <v>22</v>
      </c>
      <c r="V19" s="48">
        <f t="shared" si="6"/>
        <v>0</v>
      </c>
    </row>
    <row r="20" spans="1:22">
      <c r="A20" s="3">
        <v>33</v>
      </c>
      <c r="B20" s="4" t="s">
        <v>54</v>
      </c>
      <c r="C20" s="4" t="s">
        <v>53</v>
      </c>
      <c r="D20" s="5">
        <v>36459</v>
      </c>
      <c r="E20" s="5" t="s">
        <v>74</v>
      </c>
      <c r="F20" s="30">
        <v>0</v>
      </c>
      <c r="G20" s="30">
        <v>0</v>
      </c>
      <c r="H20" s="6">
        <v>3</v>
      </c>
      <c r="I20" s="30">
        <v>29</v>
      </c>
      <c r="J20" s="30">
        <v>0</v>
      </c>
      <c r="K20" s="36">
        <v>0</v>
      </c>
      <c r="L20" s="6">
        <v>0</v>
      </c>
      <c r="M20" s="30">
        <v>0</v>
      </c>
      <c r="N20" s="39">
        <f t="shared" si="0"/>
        <v>3</v>
      </c>
      <c r="O20" s="41">
        <f t="shared" si="1"/>
        <v>0</v>
      </c>
      <c r="P20" s="42">
        <f t="shared" si="2"/>
        <v>0</v>
      </c>
      <c r="Q20" s="50"/>
      <c r="S20" s="48">
        <f t="shared" si="3"/>
        <v>0</v>
      </c>
      <c r="T20" s="48">
        <f t="shared" si="4"/>
        <v>29</v>
      </c>
      <c r="U20" s="48">
        <f t="shared" si="5"/>
        <v>0</v>
      </c>
      <c r="V20" s="48">
        <f t="shared" si="6"/>
        <v>0</v>
      </c>
    </row>
    <row r="21" spans="1:22">
      <c r="A21" s="3">
        <v>12</v>
      </c>
      <c r="B21" s="4" t="s">
        <v>19</v>
      </c>
      <c r="C21" s="4" t="s">
        <v>11</v>
      </c>
      <c r="D21" s="5">
        <v>36909</v>
      </c>
      <c r="E21" s="5" t="s">
        <v>74</v>
      </c>
      <c r="F21" s="6">
        <v>4</v>
      </c>
      <c r="G21" s="30">
        <v>13</v>
      </c>
      <c r="H21" s="6">
        <v>5</v>
      </c>
      <c r="I21" s="30">
        <v>6</v>
      </c>
      <c r="J21" s="6">
        <v>3</v>
      </c>
      <c r="K21" s="36">
        <v>20</v>
      </c>
      <c r="L21" s="6">
        <v>0</v>
      </c>
      <c r="M21" s="30">
        <v>0</v>
      </c>
      <c r="N21" s="39">
        <f t="shared" si="0"/>
        <v>12</v>
      </c>
      <c r="O21" s="41">
        <f t="shared" si="1"/>
        <v>6</v>
      </c>
      <c r="P21" s="42">
        <f t="shared" si="2"/>
        <v>13</v>
      </c>
      <c r="Q21" s="50"/>
      <c r="S21" s="48">
        <f t="shared" si="3"/>
        <v>13</v>
      </c>
      <c r="T21" s="48">
        <f t="shared" si="4"/>
        <v>6</v>
      </c>
      <c r="U21" s="48">
        <f t="shared" si="5"/>
        <v>20</v>
      </c>
      <c r="V21" s="48">
        <f t="shared" si="6"/>
        <v>0</v>
      </c>
    </row>
    <row r="22" spans="1:22">
      <c r="A22" s="3">
        <v>28</v>
      </c>
      <c r="B22" s="4" t="s">
        <v>45</v>
      </c>
      <c r="C22" s="4" t="s">
        <v>26</v>
      </c>
      <c r="D22" s="5">
        <v>36748</v>
      </c>
      <c r="E22" s="5" t="s">
        <v>74</v>
      </c>
      <c r="F22" s="30">
        <v>0</v>
      </c>
      <c r="G22" s="30">
        <v>0</v>
      </c>
      <c r="H22" s="6">
        <v>4.5</v>
      </c>
      <c r="I22" s="30">
        <v>8</v>
      </c>
      <c r="J22" s="30">
        <v>0</v>
      </c>
      <c r="K22" s="36">
        <v>0</v>
      </c>
      <c r="L22" s="6">
        <v>0</v>
      </c>
      <c r="M22" s="30">
        <v>0</v>
      </c>
      <c r="N22" s="39">
        <f t="shared" si="0"/>
        <v>4.5</v>
      </c>
      <c r="O22" s="41">
        <f t="shared" si="1"/>
        <v>0</v>
      </c>
      <c r="P22" s="42">
        <f t="shared" si="2"/>
        <v>0</v>
      </c>
      <c r="Q22" s="50"/>
      <c r="S22" s="48">
        <f t="shared" si="3"/>
        <v>0</v>
      </c>
      <c r="T22" s="48">
        <f t="shared" si="4"/>
        <v>8</v>
      </c>
      <c r="U22" s="48">
        <f t="shared" si="5"/>
        <v>0</v>
      </c>
      <c r="V22" s="48">
        <f t="shared" si="6"/>
        <v>0</v>
      </c>
    </row>
    <row r="23" spans="1:22">
      <c r="A23" s="3">
        <v>47</v>
      </c>
      <c r="B23" s="4" t="s">
        <v>67</v>
      </c>
      <c r="C23" s="4" t="s">
        <v>53</v>
      </c>
      <c r="D23" s="5">
        <v>37499</v>
      </c>
      <c r="E23" s="5" t="s">
        <v>77</v>
      </c>
      <c r="F23" s="30">
        <v>0</v>
      </c>
      <c r="G23" s="30">
        <v>0</v>
      </c>
      <c r="H23" s="6">
        <v>1</v>
      </c>
      <c r="I23" s="30">
        <v>37</v>
      </c>
      <c r="J23" s="30">
        <v>0</v>
      </c>
      <c r="K23" s="36">
        <v>0</v>
      </c>
      <c r="L23" s="6">
        <v>0</v>
      </c>
      <c r="M23" s="30">
        <v>0</v>
      </c>
      <c r="N23" s="39">
        <f t="shared" si="0"/>
        <v>1</v>
      </c>
      <c r="O23" s="41">
        <f t="shared" si="1"/>
        <v>0</v>
      </c>
      <c r="P23" s="42">
        <f t="shared" si="2"/>
        <v>0</v>
      </c>
      <c r="Q23" s="50"/>
      <c r="S23" s="48">
        <f t="shared" si="3"/>
        <v>0</v>
      </c>
      <c r="T23" s="48">
        <f t="shared" si="4"/>
        <v>37</v>
      </c>
      <c r="U23" s="48">
        <f t="shared" si="5"/>
        <v>0</v>
      </c>
      <c r="V23" s="48">
        <f t="shared" si="6"/>
        <v>0</v>
      </c>
    </row>
    <row r="24" spans="1:22">
      <c r="A24" s="3">
        <v>45</v>
      </c>
      <c r="B24" s="4" t="s">
        <v>61</v>
      </c>
      <c r="C24" s="4" t="s">
        <v>8</v>
      </c>
      <c r="D24" s="5">
        <v>37856</v>
      </c>
      <c r="E24" s="5" t="s">
        <v>77</v>
      </c>
      <c r="F24" s="30">
        <v>0</v>
      </c>
      <c r="G24" s="30">
        <v>0</v>
      </c>
      <c r="H24" s="6">
        <v>0.5</v>
      </c>
      <c r="I24" s="30">
        <v>28</v>
      </c>
      <c r="J24" s="6">
        <v>1</v>
      </c>
      <c r="K24" s="36">
        <v>26</v>
      </c>
      <c r="L24" s="6">
        <v>0</v>
      </c>
      <c r="M24" s="30">
        <v>0</v>
      </c>
      <c r="N24" s="39">
        <f t="shared" si="0"/>
        <v>1.5</v>
      </c>
      <c r="O24" s="41">
        <f t="shared" si="1"/>
        <v>0</v>
      </c>
      <c r="P24" s="42">
        <f t="shared" si="2"/>
        <v>26</v>
      </c>
      <c r="Q24" s="50"/>
      <c r="S24" s="48">
        <f t="shared" si="3"/>
        <v>0</v>
      </c>
      <c r="T24" s="48">
        <f t="shared" si="4"/>
        <v>28</v>
      </c>
      <c r="U24" s="48">
        <f t="shared" si="5"/>
        <v>26</v>
      </c>
      <c r="V24" s="48">
        <f t="shared" si="6"/>
        <v>0</v>
      </c>
    </row>
    <row r="25" spans="1:22">
      <c r="A25" s="3">
        <v>39</v>
      </c>
      <c r="B25" s="4" t="s">
        <v>37</v>
      </c>
      <c r="C25" s="4" t="s">
        <v>38</v>
      </c>
      <c r="D25" s="5">
        <v>36341</v>
      </c>
      <c r="E25" s="5" t="s">
        <v>74</v>
      </c>
      <c r="F25" s="6">
        <v>2</v>
      </c>
      <c r="G25" s="30">
        <v>28</v>
      </c>
      <c r="H25" s="30">
        <v>0</v>
      </c>
      <c r="I25" s="30">
        <v>0</v>
      </c>
      <c r="J25" s="30">
        <v>0</v>
      </c>
      <c r="K25" s="36">
        <v>0</v>
      </c>
      <c r="L25" s="6">
        <v>0</v>
      </c>
      <c r="M25" s="30">
        <v>0</v>
      </c>
      <c r="N25" s="39">
        <f t="shared" si="0"/>
        <v>2</v>
      </c>
      <c r="O25" s="41">
        <f t="shared" si="1"/>
        <v>0</v>
      </c>
      <c r="P25" s="42">
        <f t="shared" si="2"/>
        <v>0</v>
      </c>
      <c r="Q25" s="50"/>
      <c r="S25" s="48">
        <f t="shared" si="3"/>
        <v>28</v>
      </c>
      <c r="T25" s="48">
        <f t="shared" si="4"/>
        <v>0</v>
      </c>
      <c r="U25" s="48">
        <f t="shared" si="5"/>
        <v>0</v>
      </c>
      <c r="V25" s="48">
        <f t="shared" si="6"/>
        <v>0</v>
      </c>
    </row>
    <row r="26" spans="1:22">
      <c r="A26" s="3">
        <v>40</v>
      </c>
      <c r="B26" s="4" t="s">
        <v>40</v>
      </c>
      <c r="C26" s="4" t="s">
        <v>38</v>
      </c>
      <c r="D26" s="5">
        <v>37138</v>
      </c>
      <c r="E26" s="5" t="s">
        <v>74</v>
      </c>
      <c r="F26" s="6">
        <v>2</v>
      </c>
      <c r="G26" s="30">
        <v>30</v>
      </c>
      <c r="H26" s="30">
        <v>0</v>
      </c>
      <c r="I26" s="30">
        <v>0</v>
      </c>
      <c r="J26" s="30">
        <v>0</v>
      </c>
      <c r="K26" s="36">
        <v>0</v>
      </c>
      <c r="L26" s="6">
        <v>0</v>
      </c>
      <c r="M26" s="30">
        <v>0</v>
      </c>
      <c r="N26" s="39">
        <f t="shared" si="0"/>
        <v>2</v>
      </c>
      <c r="O26" s="41">
        <f t="shared" si="1"/>
        <v>0</v>
      </c>
      <c r="P26" s="42">
        <f t="shared" si="2"/>
        <v>0</v>
      </c>
      <c r="Q26" s="50"/>
      <c r="S26" s="48">
        <f t="shared" si="3"/>
        <v>30</v>
      </c>
      <c r="T26" s="48">
        <f t="shared" si="4"/>
        <v>0</v>
      </c>
      <c r="U26" s="48">
        <f t="shared" si="5"/>
        <v>0</v>
      </c>
      <c r="V26" s="48">
        <f t="shared" si="6"/>
        <v>0</v>
      </c>
    </row>
    <row r="27" spans="1:22">
      <c r="A27" s="3">
        <v>48</v>
      </c>
      <c r="B27" s="4" t="s">
        <v>62</v>
      </c>
      <c r="C27" s="4" t="s">
        <v>53</v>
      </c>
      <c r="D27" s="5">
        <v>36623</v>
      </c>
      <c r="E27" s="5" t="s">
        <v>74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6">
        <v>0</v>
      </c>
      <c r="L27" s="6">
        <v>0</v>
      </c>
      <c r="M27" s="30">
        <v>0</v>
      </c>
      <c r="N27" s="39">
        <f t="shared" si="0"/>
        <v>0</v>
      </c>
      <c r="O27" s="41">
        <f t="shared" si="1"/>
        <v>0</v>
      </c>
      <c r="P27" s="42">
        <f t="shared" si="2"/>
        <v>0</v>
      </c>
      <c r="Q27" s="50"/>
      <c r="S27" s="48">
        <f t="shared" si="3"/>
        <v>0</v>
      </c>
      <c r="T27" s="48">
        <f t="shared" si="4"/>
        <v>0</v>
      </c>
      <c r="U27" s="48">
        <f t="shared" si="5"/>
        <v>0</v>
      </c>
      <c r="V27" s="48">
        <f t="shared" si="6"/>
        <v>0</v>
      </c>
    </row>
    <row r="28" spans="1:22">
      <c r="A28" s="3">
        <v>34</v>
      </c>
      <c r="B28" s="4" t="s">
        <v>32</v>
      </c>
      <c r="C28" s="4" t="s">
        <v>6</v>
      </c>
      <c r="D28" s="5">
        <v>37862</v>
      </c>
      <c r="E28" s="5" t="s">
        <v>75</v>
      </c>
      <c r="F28" s="6">
        <v>3</v>
      </c>
      <c r="G28" s="30">
        <v>24</v>
      </c>
      <c r="H28" s="30">
        <v>0</v>
      </c>
      <c r="I28" s="30">
        <v>0</v>
      </c>
      <c r="J28" s="30">
        <v>0</v>
      </c>
      <c r="K28" s="36">
        <v>0</v>
      </c>
      <c r="L28" s="6">
        <v>0</v>
      </c>
      <c r="M28" s="30">
        <v>0</v>
      </c>
      <c r="N28" s="39">
        <f t="shared" si="0"/>
        <v>3</v>
      </c>
      <c r="O28" s="41">
        <f t="shared" si="1"/>
        <v>0</v>
      </c>
      <c r="P28" s="42">
        <f t="shared" si="2"/>
        <v>0</v>
      </c>
      <c r="Q28" s="50"/>
      <c r="S28" s="48">
        <f t="shared" si="3"/>
        <v>24</v>
      </c>
      <c r="T28" s="48">
        <f t="shared" si="4"/>
        <v>0</v>
      </c>
      <c r="U28" s="48">
        <f t="shared" si="5"/>
        <v>0</v>
      </c>
      <c r="V28" s="48">
        <f t="shared" si="6"/>
        <v>0</v>
      </c>
    </row>
    <row r="29" spans="1:22">
      <c r="A29" s="3">
        <v>2</v>
      </c>
      <c r="B29" s="4" t="s">
        <v>5</v>
      </c>
      <c r="C29" s="4" t="s">
        <v>6</v>
      </c>
      <c r="D29" s="5">
        <v>36267</v>
      </c>
      <c r="E29" s="5" t="s">
        <v>76</v>
      </c>
      <c r="F29" s="6">
        <v>6</v>
      </c>
      <c r="G29" s="30">
        <v>2</v>
      </c>
      <c r="H29" s="6">
        <v>5</v>
      </c>
      <c r="I29" s="30">
        <v>4</v>
      </c>
      <c r="J29" s="6">
        <v>5</v>
      </c>
      <c r="K29" s="30">
        <v>4</v>
      </c>
      <c r="L29" s="6">
        <v>0</v>
      </c>
      <c r="M29" s="30">
        <v>0</v>
      </c>
      <c r="N29" s="39">
        <f t="shared" si="0"/>
        <v>16</v>
      </c>
      <c r="O29" s="41">
        <f t="shared" si="1"/>
        <v>2</v>
      </c>
      <c r="P29" s="42">
        <f t="shared" si="2"/>
        <v>4</v>
      </c>
      <c r="Q29" s="50"/>
      <c r="S29" s="48">
        <f t="shared" si="3"/>
        <v>2</v>
      </c>
      <c r="T29" s="48">
        <f t="shared" si="4"/>
        <v>4</v>
      </c>
      <c r="U29" s="48">
        <f t="shared" si="5"/>
        <v>4</v>
      </c>
      <c r="V29" s="48">
        <f t="shared" si="6"/>
        <v>0</v>
      </c>
    </row>
    <row r="30" spans="1:22">
      <c r="A30" s="3">
        <v>41</v>
      </c>
      <c r="B30" s="4" t="s">
        <v>36</v>
      </c>
      <c r="C30" s="4" t="s">
        <v>6</v>
      </c>
      <c r="D30" s="5">
        <v>37467</v>
      </c>
      <c r="E30" s="5" t="s">
        <v>75</v>
      </c>
      <c r="F30" s="6">
        <v>2</v>
      </c>
      <c r="G30" s="30">
        <v>27</v>
      </c>
      <c r="H30" s="30">
        <v>0</v>
      </c>
      <c r="I30" s="30">
        <v>0</v>
      </c>
      <c r="J30" s="30">
        <v>0</v>
      </c>
      <c r="K30" s="30">
        <v>0</v>
      </c>
      <c r="L30" s="6">
        <v>0</v>
      </c>
      <c r="M30" s="30">
        <v>0</v>
      </c>
      <c r="N30" s="39">
        <f t="shared" si="0"/>
        <v>2</v>
      </c>
      <c r="O30" s="41">
        <f t="shared" si="1"/>
        <v>0</v>
      </c>
      <c r="P30" s="42">
        <f t="shared" si="2"/>
        <v>0</v>
      </c>
      <c r="Q30" s="50"/>
      <c r="S30" s="48">
        <f t="shared" si="3"/>
        <v>27</v>
      </c>
      <c r="T30" s="48">
        <f t="shared" si="4"/>
        <v>0</v>
      </c>
      <c r="U30" s="48">
        <f t="shared" si="5"/>
        <v>0</v>
      </c>
      <c r="V30" s="48">
        <f t="shared" si="6"/>
        <v>0</v>
      </c>
    </row>
    <row r="31" spans="1:22">
      <c r="A31" s="3">
        <v>42</v>
      </c>
      <c r="B31" s="4" t="s">
        <v>39</v>
      </c>
      <c r="C31" s="4" t="s">
        <v>6</v>
      </c>
      <c r="D31" s="5">
        <v>37467</v>
      </c>
      <c r="E31" s="5" t="s">
        <v>75</v>
      </c>
      <c r="F31" s="6">
        <v>2</v>
      </c>
      <c r="G31" s="30">
        <v>29</v>
      </c>
      <c r="H31" s="30">
        <v>0</v>
      </c>
      <c r="I31" s="30">
        <v>0</v>
      </c>
      <c r="J31" s="30">
        <v>0</v>
      </c>
      <c r="K31" s="30">
        <v>0</v>
      </c>
      <c r="L31" s="6">
        <v>0</v>
      </c>
      <c r="M31" s="30">
        <v>0</v>
      </c>
      <c r="N31" s="39">
        <f t="shared" si="0"/>
        <v>2</v>
      </c>
      <c r="O31" s="41">
        <f t="shared" si="1"/>
        <v>0</v>
      </c>
      <c r="P31" s="42">
        <f t="shared" si="2"/>
        <v>0</v>
      </c>
      <c r="Q31" s="50"/>
      <c r="S31" s="48">
        <f t="shared" si="3"/>
        <v>29</v>
      </c>
      <c r="T31" s="48">
        <f t="shared" si="4"/>
        <v>0</v>
      </c>
      <c r="U31" s="48">
        <f t="shared" si="5"/>
        <v>0</v>
      </c>
      <c r="V31" s="48">
        <f t="shared" si="6"/>
        <v>0</v>
      </c>
    </row>
    <row r="32" spans="1:22">
      <c r="A32" s="3">
        <v>43</v>
      </c>
      <c r="B32" s="4" t="s">
        <v>58</v>
      </c>
      <c r="C32" s="4" t="s">
        <v>26</v>
      </c>
      <c r="D32" s="5">
        <v>37356</v>
      </c>
      <c r="E32" s="5" t="s">
        <v>77</v>
      </c>
      <c r="F32" s="30">
        <v>0</v>
      </c>
      <c r="G32" s="30">
        <v>0</v>
      </c>
      <c r="H32" s="6">
        <v>2</v>
      </c>
      <c r="I32" s="30">
        <v>32</v>
      </c>
      <c r="J32" s="30">
        <v>0</v>
      </c>
      <c r="K32" s="30">
        <v>0</v>
      </c>
      <c r="L32" s="6">
        <v>0</v>
      </c>
      <c r="M32" s="30">
        <v>0</v>
      </c>
      <c r="N32" s="39">
        <f t="shared" si="0"/>
        <v>2</v>
      </c>
      <c r="O32" s="41">
        <f t="shared" si="1"/>
        <v>0</v>
      </c>
      <c r="P32" s="42">
        <f t="shared" si="2"/>
        <v>0</v>
      </c>
      <c r="Q32" s="50"/>
      <c r="S32" s="48">
        <f t="shared" si="3"/>
        <v>0</v>
      </c>
      <c r="T32" s="48">
        <f t="shared" si="4"/>
        <v>32</v>
      </c>
      <c r="U32" s="48">
        <f t="shared" si="5"/>
        <v>0</v>
      </c>
      <c r="V32" s="48">
        <f t="shared" si="6"/>
        <v>0</v>
      </c>
    </row>
    <row r="33" spans="1:22">
      <c r="A33" s="3">
        <v>9</v>
      </c>
      <c r="B33" s="4" t="s">
        <v>20</v>
      </c>
      <c r="C33" s="4" t="s">
        <v>11</v>
      </c>
      <c r="D33" s="5">
        <v>36965</v>
      </c>
      <c r="E33" s="5" t="s">
        <v>74</v>
      </c>
      <c r="F33" s="6">
        <v>4</v>
      </c>
      <c r="G33" s="30">
        <v>14</v>
      </c>
      <c r="H33" s="6">
        <v>4.5</v>
      </c>
      <c r="I33" s="30">
        <v>7</v>
      </c>
      <c r="J33" s="6">
        <v>4</v>
      </c>
      <c r="K33" s="30">
        <v>12</v>
      </c>
      <c r="L33" s="6">
        <v>0</v>
      </c>
      <c r="M33" s="30">
        <v>0</v>
      </c>
      <c r="N33" s="39">
        <f t="shared" si="0"/>
        <v>12.5</v>
      </c>
      <c r="O33" s="41">
        <f t="shared" si="1"/>
        <v>7</v>
      </c>
      <c r="P33" s="42">
        <f t="shared" si="2"/>
        <v>12</v>
      </c>
      <c r="Q33" s="50"/>
      <c r="S33" s="48">
        <f t="shared" si="3"/>
        <v>14</v>
      </c>
      <c r="T33" s="48">
        <f t="shared" si="4"/>
        <v>7</v>
      </c>
      <c r="U33" s="48">
        <f t="shared" si="5"/>
        <v>12</v>
      </c>
      <c r="V33" s="48">
        <f t="shared" si="6"/>
        <v>0</v>
      </c>
    </row>
    <row r="34" spans="1:22">
      <c r="A34" s="3">
        <v>10</v>
      </c>
      <c r="B34" s="4" t="s">
        <v>24</v>
      </c>
      <c r="C34" s="4" t="s">
        <v>8</v>
      </c>
      <c r="D34" s="5">
        <v>36173</v>
      </c>
      <c r="E34" s="5" t="s">
        <v>74</v>
      </c>
      <c r="F34" s="6">
        <v>3.5</v>
      </c>
      <c r="G34" s="30">
        <v>18</v>
      </c>
      <c r="H34" s="6">
        <v>5</v>
      </c>
      <c r="I34" s="30">
        <v>5</v>
      </c>
      <c r="J34" s="6">
        <v>3.5</v>
      </c>
      <c r="K34" s="30">
        <v>13</v>
      </c>
      <c r="L34" s="6">
        <v>0</v>
      </c>
      <c r="M34" s="30">
        <v>0</v>
      </c>
      <c r="N34" s="39">
        <f t="shared" si="0"/>
        <v>12</v>
      </c>
      <c r="O34" s="41">
        <f t="shared" si="1"/>
        <v>5</v>
      </c>
      <c r="P34" s="42">
        <f t="shared" si="2"/>
        <v>13</v>
      </c>
      <c r="Q34" s="50"/>
      <c r="S34" s="48">
        <f t="shared" si="3"/>
        <v>18</v>
      </c>
      <c r="T34" s="48">
        <f t="shared" si="4"/>
        <v>5</v>
      </c>
      <c r="U34" s="48">
        <f t="shared" si="5"/>
        <v>13</v>
      </c>
      <c r="V34" s="48">
        <f t="shared" si="6"/>
        <v>0</v>
      </c>
    </row>
    <row r="35" spans="1:22">
      <c r="A35" s="3">
        <v>1</v>
      </c>
      <c r="B35" s="4" t="s">
        <v>3</v>
      </c>
      <c r="C35" s="4" t="s">
        <v>4</v>
      </c>
      <c r="D35" s="5">
        <v>37259</v>
      </c>
      <c r="E35" s="5" t="s">
        <v>75</v>
      </c>
      <c r="F35" s="6">
        <v>7</v>
      </c>
      <c r="G35" s="30">
        <v>1</v>
      </c>
      <c r="H35" s="6">
        <v>4</v>
      </c>
      <c r="I35" s="30">
        <v>14</v>
      </c>
      <c r="J35" s="6">
        <v>5</v>
      </c>
      <c r="K35" s="30">
        <v>6</v>
      </c>
      <c r="L35" s="6">
        <v>0</v>
      </c>
      <c r="M35" s="30">
        <v>0</v>
      </c>
      <c r="N35" s="39">
        <f t="shared" ref="N35:N51" si="7">+F35+H35+J35+L35</f>
        <v>16</v>
      </c>
      <c r="O35" s="41">
        <f t="shared" ref="O35:O51" si="8">MIN(G35,I35,K35)</f>
        <v>1</v>
      </c>
      <c r="P35" s="42">
        <f t="shared" ref="P35:P51" si="9">SMALL(S35:U35,2)</f>
        <v>6</v>
      </c>
      <c r="Q35" s="50"/>
      <c r="S35" s="48">
        <f t="shared" ref="S35:S51" si="10">+G35</f>
        <v>1</v>
      </c>
      <c r="T35" s="48">
        <f t="shared" ref="T35:T51" si="11">+I35</f>
        <v>14</v>
      </c>
      <c r="U35" s="48">
        <f t="shared" ref="U35:U51" si="12">+K35</f>
        <v>6</v>
      </c>
      <c r="V35" s="48">
        <f t="shared" ref="V35:V51" si="13">+M35</f>
        <v>0</v>
      </c>
    </row>
    <row r="36" spans="1:22">
      <c r="A36" s="3">
        <v>49</v>
      </c>
      <c r="B36" s="7" t="s">
        <v>42</v>
      </c>
      <c r="C36" s="7" t="s">
        <v>6</v>
      </c>
      <c r="D36" s="8">
        <v>37520</v>
      </c>
      <c r="E36" s="8" t="s">
        <v>77</v>
      </c>
      <c r="F36" s="6">
        <v>0</v>
      </c>
      <c r="G36" s="30">
        <v>32</v>
      </c>
      <c r="H36" s="31">
        <v>0</v>
      </c>
      <c r="I36" s="31">
        <v>0</v>
      </c>
      <c r="J36" s="30">
        <v>0</v>
      </c>
      <c r="K36" s="30">
        <v>0</v>
      </c>
      <c r="L36" s="6">
        <v>0</v>
      </c>
      <c r="M36" s="30">
        <v>0</v>
      </c>
      <c r="N36" s="39">
        <f t="shared" si="7"/>
        <v>0</v>
      </c>
      <c r="O36" s="41">
        <f t="shared" si="8"/>
        <v>0</v>
      </c>
      <c r="P36" s="42">
        <f t="shared" si="9"/>
        <v>0</v>
      </c>
      <c r="Q36" s="50"/>
      <c r="S36" s="48">
        <f t="shared" si="10"/>
        <v>32</v>
      </c>
      <c r="T36" s="48">
        <f t="shared" si="11"/>
        <v>0</v>
      </c>
      <c r="U36" s="48">
        <f t="shared" si="12"/>
        <v>0</v>
      </c>
      <c r="V36" s="48">
        <f t="shared" si="13"/>
        <v>0</v>
      </c>
    </row>
    <row r="37" spans="1:22">
      <c r="A37" s="3">
        <v>4</v>
      </c>
      <c r="B37" s="7" t="s">
        <v>13</v>
      </c>
      <c r="C37" s="7" t="s">
        <v>8</v>
      </c>
      <c r="D37" s="8">
        <v>37799</v>
      </c>
      <c r="E37" s="8" t="s">
        <v>75</v>
      </c>
      <c r="F37" s="6">
        <v>4</v>
      </c>
      <c r="G37" s="30">
        <v>7</v>
      </c>
      <c r="H37" s="9">
        <v>6</v>
      </c>
      <c r="I37" s="31">
        <v>3</v>
      </c>
      <c r="J37" s="6">
        <v>5</v>
      </c>
      <c r="K37" s="30">
        <v>3</v>
      </c>
      <c r="L37" s="6">
        <v>0</v>
      </c>
      <c r="M37" s="30">
        <v>0</v>
      </c>
      <c r="N37" s="39">
        <f t="shared" si="7"/>
        <v>15</v>
      </c>
      <c r="O37" s="41">
        <f t="shared" si="8"/>
        <v>3</v>
      </c>
      <c r="P37" s="42">
        <f t="shared" si="9"/>
        <v>3</v>
      </c>
      <c r="Q37" s="50"/>
      <c r="S37" s="48">
        <f t="shared" si="10"/>
        <v>7</v>
      </c>
      <c r="T37" s="48">
        <f t="shared" si="11"/>
        <v>3</v>
      </c>
      <c r="U37" s="48">
        <f t="shared" si="12"/>
        <v>3</v>
      </c>
      <c r="V37" s="48">
        <f t="shared" si="13"/>
        <v>0</v>
      </c>
    </row>
    <row r="38" spans="1:22">
      <c r="A38" s="3">
        <v>30</v>
      </c>
      <c r="B38" s="7" t="s">
        <v>46</v>
      </c>
      <c r="C38" s="7" t="s">
        <v>26</v>
      </c>
      <c r="D38" s="8">
        <v>36796</v>
      </c>
      <c r="E38" s="8" t="s">
        <v>76</v>
      </c>
      <c r="F38" s="31">
        <v>0</v>
      </c>
      <c r="G38" s="30">
        <v>0</v>
      </c>
      <c r="H38" s="6">
        <v>4</v>
      </c>
      <c r="I38" s="30">
        <v>12</v>
      </c>
      <c r="J38" s="30">
        <v>0</v>
      </c>
      <c r="K38" s="30">
        <v>0</v>
      </c>
      <c r="L38" s="6">
        <v>0</v>
      </c>
      <c r="M38" s="30">
        <v>0</v>
      </c>
      <c r="N38" s="39">
        <f t="shared" si="7"/>
        <v>4</v>
      </c>
      <c r="O38" s="41">
        <f t="shared" si="8"/>
        <v>0</v>
      </c>
      <c r="P38" s="42">
        <f t="shared" si="9"/>
        <v>0</v>
      </c>
      <c r="Q38" s="50"/>
      <c r="S38" s="48">
        <f t="shared" si="10"/>
        <v>0</v>
      </c>
      <c r="T38" s="48">
        <f t="shared" si="11"/>
        <v>12</v>
      </c>
      <c r="U38" s="48">
        <f t="shared" si="12"/>
        <v>0</v>
      </c>
      <c r="V38" s="48">
        <f t="shared" si="13"/>
        <v>0</v>
      </c>
    </row>
    <row r="39" spans="1:22">
      <c r="A39" s="3">
        <v>21</v>
      </c>
      <c r="B39" s="7" t="s">
        <v>23</v>
      </c>
      <c r="C39" s="7" t="s">
        <v>6</v>
      </c>
      <c r="D39" s="8">
        <v>36598</v>
      </c>
      <c r="E39" s="8" t="s">
        <v>74</v>
      </c>
      <c r="F39" s="9">
        <v>3.5</v>
      </c>
      <c r="G39" s="30">
        <v>17</v>
      </c>
      <c r="H39" s="6">
        <v>3.5</v>
      </c>
      <c r="I39" s="30">
        <v>19</v>
      </c>
      <c r="J39" s="30">
        <v>0</v>
      </c>
      <c r="K39" s="30">
        <v>0</v>
      </c>
      <c r="L39" s="6">
        <v>0</v>
      </c>
      <c r="M39" s="30">
        <v>0</v>
      </c>
      <c r="N39" s="39">
        <f t="shared" si="7"/>
        <v>7</v>
      </c>
      <c r="O39" s="41">
        <f t="shared" si="8"/>
        <v>0</v>
      </c>
      <c r="P39" s="42">
        <f t="shared" si="9"/>
        <v>17</v>
      </c>
      <c r="Q39" s="50"/>
      <c r="S39" s="48">
        <f t="shared" si="10"/>
        <v>17</v>
      </c>
      <c r="T39" s="48">
        <f t="shared" si="11"/>
        <v>19</v>
      </c>
      <c r="U39" s="48">
        <f t="shared" si="12"/>
        <v>0</v>
      </c>
      <c r="V39" s="48">
        <f t="shared" si="13"/>
        <v>0</v>
      </c>
    </row>
    <row r="40" spans="1:22">
      <c r="A40" s="3">
        <v>6</v>
      </c>
      <c r="B40" s="7" t="s">
        <v>15</v>
      </c>
      <c r="C40" s="7" t="s">
        <v>11</v>
      </c>
      <c r="D40" s="8">
        <v>36412</v>
      </c>
      <c r="E40" s="8" t="s">
        <v>74</v>
      </c>
      <c r="F40" s="6">
        <v>4</v>
      </c>
      <c r="G40" s="30">
        <v>9</v>
      </c>
      <c r="H40" s="6">
        <v>6</v>
      </c>
      <c r="I40" s="30">
        <v>2</v>
      </c>
      <c r="J40" s="6">
        <v>4</v>
      </c>
      <c r="K40" s="30">
        <v>8</v>
      </c>
      <c r="L40" s="6">
        <v>0</v>
      </c>
      <c r="M40" s="30">
        <v>0</v>
      </c>
      <c r="N40" s="39">
        <f t="shared" si="7"/>
        <v>14</v>
      </c>
      <c r="O40" s="41">
        <f t="shared" si="8"/>
        <v>2</v>
      </c>
      <c r="P40" s="42">
        <f t="shared" si="9"/>
        <v>8</v>
      </c>
      <c r="Q40" s="50"/>
      <c r="S40" s="48">
        <f t="shared" si="10"/>
        <v>9</v>
      </c>
      <c r="T40" s="48">
        <f t="shared" si="11"/>
        <v>2</v>
      </c>
      <c r="U40" s="48">
        <f t="shared" si="12"/>
        <v>8</v>
      </c>
      <c r="V40" s="48">
        <f t="shared" si="13"/>
        <v>0</v>
      </c>
    </row>
    <row r="41" spans="1:22">
      <c r="A41" s="3">
        <v>11</v>
      </c>
      <c r="B41" s="7" t="s">
        <v>10</v>
      </c>
      <c r="C41" s="7" t="s">
        <v>11</v>
      </c>
      <c r="D41" s="8">
        <v>37580</v>
      </c>
      <c r="E41" s="8" t="s">
        <v>77</v>
      </c>
      <c r="F41" s="9">
        <v>5</v>
      </c>
      <c r="G41" s="31">
        <v>5</v>
      </c>
      <c r="H41" s="6">
        <v>4</v>
      </c>
      <c r="I41" s="30">
        <v>18</v>
      </c>
      <c r="J41" s="6">
        <v>3</v>
      </c>
      <c r="K41" s="30">
        <v>17</v>
      </c>
      <c r="L41" s="6">
        <v>0</v>
      </c>
      <c r="M41" s="30">
        <v>0</v>
      </c>
      <c r="N41" s="39">
        <f t="shared" si="7"/>
        <v>12</v>
      </c>
      <c r="O41" s="41">
        <f t="shared" si="8"/>
        <v>5</v>
      </c>
      <c r="P41" s="42">
        <f t="shared" si="9"/>
        <v>17</v>
      </c>
      <c r="Q41" s="50"/>
      <c r="S41" s="48">
        <f t="shared" si="10"/>
        <v>5</v>
      </c>
      <c r="T41" s="48">
        <f t="shared" si="11"/>
        <v>18</v>
      </c>
      <c r="U41" s="48">
        <f t="shared" si="12"/>
        <v>17</v>
      </c>
      <c r="V41" s="48">
        <f t="shared" si="13"/>
        <v>0</v>
      </c>
    </row>
    <row r="42" spans="1:22">
      <c r="A42" s="3">
        <v>44</v>
      </c>
      <c r="B42" s="7" t="s">
        <v>59</v>
      </c>
      <c r="C42" s="7" t="s">
        <v>53</v>
      </c>
      <c r="D42" s="8">
        <v>36718</v>
      </c>
      <c r="E42" s="8" t="s">
        <v>74</v>
      </c>
      <c r="F42" s="31">
        <v>0</v>
      </c>
      <c r="G42" s="30">
        <v>0</v>
      </c>
      <c r="H42" s="6">
        <v>2</v>
      </c>
      <c r="I42" s="30">
        <v>33</v>
      </c>
      <c r="J42" s="30">
        <v>0</v>
      </c>
      <c r="K42" s="30">
        <v>0</v>
      </c>
      <c r="L42" s="6">
        <v>0</v>
      </c>
      <c r="M42" s="30">
        <v>0</v>
      </c>
      <c r="N42" s="39">
        <f t="shared" si="7"/>
        <v>2</v>
      </c>
      <c r="O42" s="41">
        <f t="shared" si="8"/>
        <v>0</v>
      </c>
      <c r="P42" s="42">
        <f t="shared" si="9"/>
        <v>0</v>
      </c>
      <c r="Q42" s="50"/>
      <c r="S42" s="48">
        <f t="shared" si="10"/>
        <v>0</v>
      </c>
      <c r="T42" s="48">
        <f t="shared" si="11"/>
        <v>33</v>
      </c>
      <c r="U42" s="48">
        <f t="shared" si="12"/>
        <v>0</v>
      </c>
      <c r="V42" s="48">
        <f t="shared" si="13"/>
        <v>0</v>
      </c>
    </row>
    <row r="43" spans="1:22">
      <c r="A43" s="3">
        <v>32</v>
      </c>
      <c r="B43" s="7" t="s">
        <v>47</v>
      </c>
      <c r="C43" s="7" t="s">
        <v>48</v>
      </c>
      <c r="D43" s="8">
        <v>36407</v>
      </c>
      <c r="E43" s="8" t="s">
        <v>74</v>
      </c>
      <c r="F43" s="31">
        <v>0</v>
      </c>
      <c r="G43" s="31">
        <v>0</v>
      </c>
      <c r="H43" s="6">
        <v>3.5</v>
      </c>
      <c r="I43" s="30">
        <v>21</v>
      </c>
      <c r="J43" s="30">
        <v>0</v>
      </c>
      <c r="K43" s="30">
        <v>0</v>
      </c>
      <c r="L43" s="6">
        <v>0</v>
      </c>
      <c r="M43" s="30">
        <v>0</v>
      </c>
      <c r="N43" s="39">
        <f t="shared" si="7"/>
        <v>3.5</v>
      </c>
      <c r="O43" s="41">
        <f t="shared" si="8"/>
        <v>0</v>
      </c>
      <c r="P43" s="42">
        <f t="shared" si="9"/>
        <v>0</v>
      </c>
      <c r="Q43" s="50"/>
      <c r="S43" s="48">
        <f t="shared" si="10"/>
        <v>0</v>
      </c>
      <c r="T43" s="48">
        <f t="shared" si="11"/>
        <v>21</v>
      </c>
      <c r="U43" s="48">
        <f t="shared" si="12"/>
        <v>0</v>
      </c>
      <c r="V43" s="48">
        <f t="shared" si="13"/>
        <v>0</v>
      </c>
    </row>
    <row r="44" spans="1:22">
      <c r="A44" s="3">
        <v>24</v>
      </c>
      <c r="B44" s="7" t="s">
        <v>51</v>
      </c>
      <c r="C44" s="7" t="s">
        <v>11</v>
      </c>
      <c r="D44" s="8">
        <v>37053</v>
      </c>
      <c r="E44" s="8" t="s">
        <v>74</v>
      </c>
      <c r="F44" s="30">
        <v>0</v>
      </c>
      <c r="G44" s="30">
        <v>0</v>
      </c>
      <c r="H44" s="9">
        <v>3</v>
      </c>
      <c r="I44" s="31">
        <v>26</v>
      </c>
      <c r="J44" s="6">
        <v>3</v>
      </c>
      <c r="K44" s="30">
        <v>19</v>
      </c>
      <c r="L44" s="6">
        <v>0</v>
      </c>
      <c r="M44" s="30">
        <v>0</v>
      </c>
      <c r="N44" s="39">
        <f t="shared" si="7"/>
        <v>6</v>
      </c>
      <c r="O44" s="41">
        <f t="shared" si="8"/>
        <v>0</v>
      </c>
      <c r="P44" s="42">
        <f t="shared" si="9"/>
        <v>19</v>
      </c>
      <c r="Q44" s="50"/>
      <c r="S44" s="48">
        <f t="shared" si="10"/>
        <v>0</v>
      </c>
      <c r="T44" s="48">
        <f t="shared" si="11"/>
        <v>26</v>
      </c>
      <c r="U44" s="48">
        <f t="shared" si="12"/>
        <v>19</v>
      </c>
      <c r="V44" s="48">
        <f t="shared" si="13"/>
        <v>0</v>
      </c>
    </row>
    <row r="45" spans="1:22">
      <c r="A45" s="3">
        <v>8</v>
      </c>
      <c r="B45" s="7" t="s">
        <v>12</v>
      </c>
      <c r="C45" s="7" t="s">
        <v>6</v>
      </c>
      <c r="D45" s="8">
        <v>36872</v>
      </c>
      <c r="E45" s="8" t="s">
        <v>74</v>
      </c>
      <c r="F45" s="9">
        <v>5</v>
      </c>
      <c r="G45" s="30">
        <v>6</v>
      </c>
      <c r="H45" s="6">
        <v>4</v>
      </c>
      <c r="I45" s="30">
        <v>13</v>
      </c>
      <c r="J45" s="6">
        <v>4</v>
      </c>
      <c r="K45" s="30">
        <v>10</v>
      </c>
      <c r="L45" s="6">
        <v>0</v>
      </c>
      <c r="M45" s="30">
        <v>0</v>
      </c>
      <c r="N45" s="39">
        <f t="shared" si="7"/>
        <v>13</v>
      </c>
      <c r="O45" s="41">
        <f t="shared" si="8"/>
        <v>6</v>
      </c>
      <c r="P45" s="42">
        <f t="shared" si="9"/>
        <v>10</v>
      </c>
      <c r="Q45" s="50"/>
      <c r="S45" s="48">
        <f t="shared" si="10"/>
        <v>6</v>
      </c>
      <c r="T45" s="48">
        <f t="shared" si="11"/>
        <v>13</v>
      </c>
      <c r="U45" s="48">
        <f t="shared" si="12"/>
        <v>10</v>
      </c>
      <c r="V45" s="48">
        <f t="shared" si="13"/>
        <v>0</v>
      </c>
    </row>
    <row r="46" spans="1:22">
      <c r="A46" s="3">
        <v>23</v>
      </c>
      <c r="B46" s="7" t="s">
        <v>52</v>
      </c>
      <c r="C46" s="7" t="s">
        <v>53</v>
      </c>
      <c r="D46" s="8">
        <v>36232</v>
      </c>
      <c r="E46" s="8" t="s">
        <v>74</v>
      </c>
      <c r="F46" s="30">
        <v>0</v>
      </c>
      <c r="G46" s="30">
        <v>0</v>
      </c>
      <c r="H46" s="9">
        <v>3</v>
      </c>
      <c r="I46" s="31">
        <v>28</v>
      </c>
      <c r="J46" s="6">
        <v>3</v>
      </c>
      <c r="K46" s="30">
        <v>18</v>
      </c>
      <c r="L46" s="6">
        <v>0</v>
      </c>
      <c r="M46" s="30">
        <v>0</v>
      </c>
      <c r="N46" s="39">
        <f t="shared" si="7"/>
        <v>6</v>
      </c>
      <c r="O46" s="41">
        <f t="shared" si="8"/>
        <v>0</v>
      </c>
      <c r="P46" s="42">
        <f t="shared" si="9"/>
        <v>18</v>
      </c>
      <c r="Q46" s="50"/>
      <c r="S46" s="48">
        <f t="shared" si="10"/>
        <v>0</v>
      </c>
      <c r="T46" s="48">
        <f t="shared" si="11"/>
        <v>28</v>
      </c>
      <c r="U46" s="48">
        <f t="shared" si="12"/>
        <v>18</v>
      </c>
      <c r="V46" s="48">
        <f t="shared" si="13"/>
        <v>0</v>
      </c>
    </row>
    <row r="47" spans="1:22">
      <c r="A47" s="3">
        <v>26</v>
      </c>
      <c r="B47" s="7" t="s">
        <v>29</v>
      </c>
      <c r="C47" s="7" t="s">
        <v>11</v>
      </c>
      <c r="D47" s="8">
        <v>37073</v>
      </c>
      <c r="E47" s="8" t="s">
        <v>76</v>
      </c>
      <c r="F47" s="9">
        <v>3</v>
      </c>
      <c r="G47" s="30">
        <v>21</v>
      </c>
      <c r="H47" s="9">
        <v>3</v>
      </c>
      <c r="I47" s="31">
        <v>27</v>
      </c>
      <c r="J47" s="30">
        <v>0</v>
      </c>
      <c r="K47" s="30">
        <v>0</v>
      </c>
      <c r="L47" s="6">
        <v>0</v>
      </c>
      <c r="M47" s="30">
        <v>0</v>
      </c>
      <c r="N47" s="39">
        <f t="shared" si="7"/>
        <v>6</v>
      </c>
      <c r="O47" s="41">
        <f t="shared" si="8"/>
        <v>0</v>
      </c>
      <c r="P47" s="42">
        <f t="shared" si="9"/>
        <v>21</v>
      </c>
      <c r="Q47" s="50"/>
      <c r="S47" s="48">
        <f t="shared" si="10"/>
        <v>21</v>
      </c>
      <c r="T47" s="48">
        <f t="shared" si="11"/>
        <v>27</v>
      </c>
      <c r="U47" s="48">
        <f t="shared" si="12"/>
        <v>0</v>
      </c>
      <c r="V47" s="48">
        <f t="shared" si="13"/>
        <v>0</v>
      </c>
    </row>
    <row r="48" spans="1:22">
      <c r="A48" s="3">
        <v>17</v>
      </c>
      <c r="B48" s="7" t="s">
        <v>30</v>
      </c>
      <c r="C48" s="7" t="s">
        <v>28</v>
      </c>
      <c r="D48" s="8">
        <v>37645</v>
      </c>
      <c r="E48" s="8" t="s">
        <v>75</v>
      </c>
      <c r="F48" s="6">
        <v>3</v>
      </c>
      <c r="G48" s="30">
        <v>22</v>
      </c>
      <c r="H48" s="9">
        <v>4</v>
      </c>
      <c r="I48" s="31">
        <v>15</v>
      </c>
      <c r="J48" s="6">
        <v>3</v>
      </c>
      <c r="K48" s="30">
        <v>16</v>
      </c>
      <c r="L48" s="6">
        <v>0</v>
      </c>
      <c r="M48" s="30">
        <v>0</v>
      </c>
      <c r="N48" s="39">
        <f t="shared" si="7"/>
        <v>10</v>
      </c>
      <c r="O48" s="41">
        <f t="shared" si="8"/>
        <v>15</v>
      </c>
      <c r="P48" s="42">
        <f t="shared" si="9"/>
        <v>16</v>
      </c>
      <c r="Q48" s="50"/>
      <c r="S48" s="48">
        <f t="shared" si="10"/>
        <v>22</v>
      </c>
      <c r="T48" s="48">
        <f t="shared" si="11"/>
        <v>15</v>
      </c>
      <c r="U48" s="48">
        <f t="shared" si="12"/>
        <v>16</v>
      </c>
      <c r="V48" s="48">
        <f t="shared" si="13"/>
        <v>0</v>
      </c>
    </row>
    <row r="49" spans="1:22">
      <c r="A49" s="3">
        <v>31</v>
      </c>
      <c r="B49" s="7" t="s">
        <v>41</v>
      </c>
      <c r="C49" s="7" t="s">
        <v>8</v>
      </c>
      <c r="D49" s="8">
        <v>38124</v>
      </c>
      <c r="E49" s="8" t="s">
        <v>77</v>
      </c>
      <c r="F49" s="6">
        <v>1.5</v>
      </c>
      <c r="G49" s="30">
        <v>31</v>
      </c>
      <c r="H49" s="9">
        <v>1.5</v>
      </c>
      <c r="I49" s="31">
        <v>36</v>
      </c>
      <c r="J49" s="6">
        <v>1</v>
      </c>
      <c r="K49" s="30">
        <v>24</v>
      </c>
      <c r="L49" s="6">
        <v>0</v>
      </c>
      <c r="M49" s="30">
        <v>0</v>
      </c>
      <c r="N49" s="39">
        <f t="shared" si="7"/>
        <v>4</v>
      </c>
      <c r="O49" s="41">
        <f t="shared" si="8"/>
        <v>24</v>
      </c>
      <c r="P49" s="42">
        <f t="shared" si="9"/>
        <v>31</v>
      </c>
      <c r="Q49" s="50"/>
      <c r="S49" s="48">
        <f t="shared" si="10"/>
        <v>31</v>
      </c>
      <c r="T49" s="48">
        <f t="shared" si="11"/>
        <v>36</v>
      </c>
      <c r="U49" s="48">
        <f t="shared" si="12"/>
        <v>24</v>
      </c>
      <c r="V49" s="48">
        <f t="shared" si="13"/>
        <v>0</v>
      </c>
    </row>
    <row r="50" spans="1:22">
      <c r="A50" s="3">
        <v>18</v>
      </c>
      <c r="B50" s="7" t="s">
        <v>31</v>
      </c>
      <c r="C50" s="7" t="s">
        <v>8</v>
      </c>
      <c r="D50" s="8">
        <v>38137</v>
      </c>
      <c r="E50" s="8" t="s">
        <v>75</v>
      </c>
      <c r="F50" s="9">
        <v>3</v>
      </c>
      <c r="G50" s="30">
        <v>23</v>
      </c>
      <c r="H50" s="9">
        <v>3.5</v>
      </c>
      <c r="I50" s="31">
        <v>22</v>
      </c>
      <c r="J50" s="6">
        <v>2</v>
      </c>
      <c r="K50" s="30">
        <v>23</v>
      </c>
      <c r="L50" s="6">
        <v>0</v>
      </c>
      <c r="M50" s="30">
        <v>0</v>
      </c>
      <c r="N50" s="39">
        <f t="shared" si="7"/>
        <v>8.5</v>
      </c>
      <c r="O50" s="41">
        <f t="shared" si="8"/>
        <v>22</v>
      </c>
      <c r="P50" s="42">
        <f t="shared" si="9"/>
        <v>23</v>
      </c>
      <c r="Q50" s="50"/>
      <c r="S50" s="48">
        <f t="shared" si="10"/>
        <v>23</v>
      </c>
      <c r="T50" s="48">
        <f t="shared" si="11"/>
        <v>22</v>
      </c>
      <c r="U50" s="48">
        <f t="shared" si="12"/>
        <v>23</v>
      </c>
      <c r="V50" s="48">
        <f t="shared" si="13"/>
        <v>0</v>
      </c>
    </row>
    <row r="51" spans="1:22" ht="16.5" thickBot="1">
      <c r="A51" s="10">
        <v>27</v>
      </c>
      <c r="B51" s="11" t="s">
        <v>7</v>
      </c>
      <c r="C51" s="11" t="s">
        <v>8</v>
      </c>
      <c r="D51" s="12">
        <v>36259</v>
      </c>
      <c r="E51" s="12" t="s">
        <v>74</v>
      </c>
      <c r="F51" s="13">
        <v>5</v>
      </c>
      <c r="G51" s="32">
        <v>3</v>
      </c>
      <c r="H51" s="32">
        <v>0</v>
      </c>
      <c r="I51" s="32">
        <v>0</v>
      </c>
      <c r="J51" s="32">
        <v>0</v>
      </c>
      <c r="K51" s="32">
        <v>0</v>
      </c>
      <c r="L51" s="13">
        <v>0</v>
      </c>
      <c r="M51" s="32">
        <v>0</v>
      </c>
      <c r="N51" s="40">
        <f t="shared" si="7"/>
        <v>5</v>
      </c>
      <c r="O51" s="43">
        <f t="shared" si="8"/>
        <v>0</v>
      </c>
      <c r="P51" s="44">
        <f t="shared" si="9"/>
        <v>0</v>
      </c>
      <c r="Q51" s="50"/>
      <c r="S51" s="48">
        <f t="shared" si="10"/>
        <v>3</v>
      </c>
      <c r="T51" s="48">
        <f t="shared" si="11"/>
        <v>0</v>
      </c>
      <c r="U51" s="48">
        <f t="shared" si="12"/>
        <v>0</v>
      </c>
      <c r="V51" s="48">
        <f t="shared" si="13"/>
        <v>0</v>
      </c>
    </row>
    <row r="52" spans="1:22">
      <c r="A52" s="14"/>
      <c r="B52" s="15"/>
      <c r="C52" s="15"/>
      <c r="D52" s="16"/>
      <c r="E52" s="16"/>
      <c r="F52" s="17"/>
      <c r="G52" s="33"/>
      <c r="H52" s="17"/>
      <c r="I52" s="33"/>
      <c r="J52" s="17"/>
      <c r="K52" s="33"/>
      <c r="L52" s="17"/>
      <c r="M52" s="33"/>
      <c r="N52" s="17"/>
      <c r="O52" s="1"/>
    </row>
    <row r="53" spans="1:22">
      <c r="A53" s="14"/>
      <c r="B53" s="15" t="s">
        <v>74</v>
      </c>
      <c r="C53" s="15"/>
      <c r="D53" s="16"/>
      <c r="E53" s="16"/>
      <c r="F53" s="17"/>
      <c r="G53" s="33"/>
      <c r="H53" s="17"/>
      <c r="I53" s="33"/>
      <c r="J53" s="17"/>
      <c r="K53" s="33"/>
      <c r="L53" s="17"/>
      <c r="M53" s="33"/>
      <c r="N53" s="17"/>
      <c r="O53" s="1"/>
    </row>
    <row r="54" spans="1:22">
      <c r="A54" s="14"/>
      <c r="B54" s="15" t="s">
        <v>75</v>
      </c>
      <c r="C54" s="15"/>
      <c r="D54" s="16"/>
      <c r="E54" s="16"/>
      <c r="F54" s="17"/>
      <c r="G54" s="33"/>
      <c r="H54" s="17"/>
      <c r="I54" s="33"/>
      <c r="J54" s="17"/>
      <c r="K54" s="33"/>
      <c r="L54" s="17"/>
      <c r="M54" s="33"/>
      <c r="N54" s="17"/>
      <c r="O54" s="1"/>
    </row>
    <row r="55" spans="1:22">
      <c r="A55" s="14"/>
      <c r="B55" s="15" t="s">
        <v>76</v>
      </c>
      <c r="C55" s="15"/>
      <c r="D55" s="16"/>
      <c r="E55" s="16"/>
      <c r="F55" s="17"/>
      <c r="G55" s="33"/>
      <c r="H55" s="17"/>
      <c r="I55" s="33"/>
      <c r="J55" s="17"/>
      <c r="K55" s="33"/>
      <c r="L55" s="17"/>
      <c r="M55" s="33"/>
      <c r="N55" s="17"/>
      <c r="O55" s="1"/>
    </row>
    <row r="56" spans="1:22">
      <c r="A56" s="14"/>
      <c r="B56" s="15" t="s">
        <v>77</v>
      </c>
      <c r="C56" s="15"/>
      <c r="D56" s="16"/>
      <c r="E56" s="16"/>
      <c r="F56" s="17"/>
      <c r="G56" s="33"/>
      <c r="H56" s="17"/>
      <c r="I56" s="33"/>
      <c r="J56" s="17"/>
      <c r="K56" s="33"/>
      <c r="L56" s="17"/>
      <c r="M56" s="33"/>
      <c r="N56" s="17"/>
      <c r="O56" s="1"/>
    </row>
    <row r="57" spans="1:22">
      <c r="A57" s="14"/>
      <c r="B57" s="15"/>
      <c r="C57" s="15"/>
      <c r="D57" s="16"/>
      <c r="E57" s="16"/>
      <c r="F57" s="17"/>
      <c r="G57" s="33"/>
      <c r="H57" s="17"/>
      <c r="I57" s="33"/>
      <c r="J57" s="17"/>
      <c r="K57" s="33"/>
      <c r="L57" s="17"/>
      <c r="M57" s="33"/>
      <c r="N57" s="17"/>
      <c r="O57" s="1"/>
    </row>
  </sheetData>
  <sortState ref="A3:V51">
    <sortCondition ref="B3:B51"/>
  </sortState>
  <mergeCells count="12">
    <mergeCell ref="J1:K1"/>
    <mergeCell ref="L1:M1"/>
    <mergeCell ref="N1:N2"/>
    <mergeCell ref="O1:O2"/>
    <mergeCell ref="P1:P2"/>
    <mergeCell ref="H1:I1"/>
    <mergeCell ref="E1:E2"/>
    <mergeCell ref="A1:A2"/>
    <mergeCell ref="B1:B2"/>
    <mergeCell ref="C1:C2"/>
    <mergeCell ref="D1:D2"/>
    <mergeCell ref="F1:G1"/>
  </mergeCells>
  <phoneticPr fontId="0" type="noConversion"/>
  <conditionalFormatting sqref="G1:G1048576 I2 K2 M2 M4:M50 K29:K50 I34 I31 I27 I38:I43 I45">
    <cfRule type="cellIs" dxfId="39" priority="12" stopIfTrue="1" operator="equal">
      <formula>100</formula>
    </cfRule>
  </conditionalFormatting>
  <conditionalFormatting sqref="A3:Q51">
    <cfRule type="expression" dxfId="38" priority="1">
      <formula>"E=""CH 1-3"""</formula>
    </cfRule>
  </conditionalFormatting>
  <dataValidations count="1">
    <dataValidation type="list" allowBlank="1" showInputMessage="1" showErrorMessage="1" sqref="E3:E51">
      <formula1>$B$53:$B$56</formula1>
    </dataValidation>
  </dataValidations>
  <pageMargins left="0.75" right="0.75" top="1" bottom="1" header="0.5" footer="0.5"/>
  <pageSetup paperSize="9"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Q57"/>
  <sheetViews>
    <sheetView zoomScaleNormal="100" workbookViewId="0">
      <selection activeCell="F6" sqref="F6"/>
    </sheetView>
  </sheetViews>
  <sheetFormatPr defaultRowHeight="15.75"/>
  <cols>
    <col min="1" max="1" width="5.7109375" style="108" bestFit="1" customWidth="1"/>
    <col min="2" max="2" width="22.85546875" style="2" customWidth="1"/>
    <col min="3" max="3" width="37.140625" style="19" customWidth="1"/>
    <col min="4" max="4" width="15.7109375" style="19" customWidth="1"/>
    <col min="5" max="5" width="15.7109375" style="57" customWidth="1"/>
    <col min="6" max="6" width="8.7109375" style="57" bestFit="1" customWidth="1"/>
    <col min="7" max="7" width="7" style="19" bestFit="1" customWidth="1"/>
    <col min="8" max="8" width="8.7109375" style="57" bestFit="1" customWidth="1"/>
    <col min="9" max="9" width="7" style="19" bestFit="1" customWidth="1"/>
    <col min="10" max="10" width="8.7109375" style="57" bestFit="1" customWidth="1"/>
    <col min="11" max="11" width="7" style="19" bestFit="1" customWidth="1"/>
    <col min="12" max="12" width="8.7109375" style="57" bestFit="1" customWidth="1"/>
    <col min="13" max="13" width="7" style="19" bestFit="1" customWidth="1"/>
    <col min="14" max="14" width="7" style="110" bestFit="1" customWidth="1"/>
    <col min="15" max="15" width="6.5703125" style="2" bestFit="1" customWidth="1"/>
    <col min="16" max="16" width="6" style="2" bestFit="1" customWidth="1"/>
    <col min="17" max="17" width="6" style="2" customWidth="1"/>
    <col min="18" max="16384" width="9.140625" style="2"/>
  </cols>
  <sheetData>
    <row r="1" spans="1:17" s="21" customFormat="1">
      <c r="A1" s="136" t="s">
        <v>0</v>
      </c>
      <c r="B1" s="120" t="s">
        <v>1</v>
      </c>
      <c r="C1" s="120" t="s">
        <v>43</v>
      </c>
      <c r="D1" s="120" t="s">
        <v>2</v>
      </c>
      <c r="E1" s="144" t="s">
        <v>73</v>
      </c>
      <c r="F1" s="115" t="s">
        <v>63</v>
      </c>
      <c r="G1" s="115"/>
      <c r="H1" s="115" t="s">
        <v>64</v>
      </c>
      <c r="I1" s="115"/>
      <c r="J1" s="115" t="s">
        <v>65</v>
      </c>
      <c r="K1" s="115"/>
      <c r="L1" s="115" t="s">
        <v>66</v>
      </c>
      <c r="M1" s="122"/>
      <c r="N1" s="142" t="s">
        <v>44</v>
      </c>
      <c r="O1" s="125" t="s">
        <v>71</v>
      </c>
      <c r="P1" s="127" t="s">
        <v>72</v>
      </c>
      <c r="Q1" s="49"/>
    </row>
    <row r="2" spans="1:17" s="21" customFormat="1" ht="16.5" thickBot="1">
      <c r="A2" s="138"/>
      <c r="B2" s="121"/>
      <c r="C2" s="121"/>
      <c r="D2" s="121"/>
      <c r="E2" s="145"/>
      <c r="F2" s="58" t="s">
        <v>68</v>
      </c>
      <c r="G2" s="23" t="s">
        <v>44</v>
      </c>
      <c r="H2" s="58" t="s">
        <v>68</v>
      </c>
      <c r="I2" s="23" t="s">
        <v>44</v>
      </c>
      <c r="J2" s="58" t="s">
        <v>68</v>
      </c>
      <c r="K2" s="23" t="s">
        <v>44</v>
      </c>
      <c r="L2" s="58" t="s">
        <v>68</v>
      </c>
      <c r="M2" s="111" t="s">
        <v>44</v>
      </c>
      <c r="N2" s="143"/>
      <c r="O2" s="126"/>
      <c r="P2" s="128"/>
      <c r="Q2" s="49"/>
    </row>
    <row r="3" spans="1:17" ht="16.5" thickBot="1">
      <c r="A3" s="105">
        <v>11</v>
      </c>
      <c r="B3" s="60" t="s">
        <v>34</v>
      </c>
      <c r="C3" s="64" t="str">
        <f>VLOOKUP($B3,Baza!$B$3:$W$51,COLUMN()-1)</f>
        <v>SP 1 Czechowice-Dziedzice</v>
      </c>
      <c r="D3" s="61">
        <f>VLOOKUP($B3,Baza!$B$3:$W$51,COLUMN()-1)</f>
        <v>36521</v>
      </c>
      <c r="E3" s="62" t="str">
        <f>VLOOKUP($B3,Baza!$B$3:$W$51,COLUMN()-1)</f>
        <v>CH 4-6</v>
      </c>
      <c r="F3" s="64">
        <f>VLOOKUP($B3,Baza!$B$3:$W$51,COLUMN()-1)</f>
        <v>2</v>
      </c>
      <c r="G3" s="64">
        <f>+F3</f>
        <v>2</v>
      </c>
      <c r="H3" s="103">
        <f>VLOOKUP($B3,Baza!$B$3:$W$51,COLUMN()-1)</f>
        <v>0</v>
      </c>
      <c r="I3" s="103">
        <f>+H3</f>
        <v>0</v>
      </c>
      <c r="J3" s="103">
        <f>VLOOKUP($B3,Baza!$B$3:$W$51,COLUMN()-1)</f>
        <v>0</v>
      </c>
      <c r="K3" s="103">
        <f>+J3</f>
        <v>0</v>
      </c>
      <c r="L3" s="63">
        <f>VLOOKUP($B3,Baza!$B$3:$W$51,COLUMN()-1)</f>
        <v>0</v>
      </c>
      <c r="M3" s="65"/>
      <c r="N3" s="113">
        <f>M3+K3+I3+G3</f>
        <v>2</v>
      </c>
      <c r="O3" s="66">
        <f>VLOOKUP($B3,Baza!$B$3:$W$51,COLUMN()-1)</f>
        <v>0</v>
      </c>
      <c r="P3" s="67">
        <f>VLOOKUP($B3,Baza!$B$3:$W$51,COLUMN()-1)</f>
        <v>0</v>
      </c>
      <c r="Q3" s="50"/>
    </row>
    <row r="4" spans="1:17" ht="16.5" thickBot="1">
      <c r="A4" s="105">
        <v>10</v>
      </c>
      <c r="B4" s="60" t="s">
        <v>56</v>
      </c>
      <c r="C4" s="64" t="str">
        <f>VLOOKUP($B4,Baza!$B$3:$W$51,COLUMN()-1)</f>
        <v>SP 2 Czechowice-Dziedzice</v>
      </c>
      <c r="D4" s="61">
        <f>VLOOKUP($B4,Baza!$B$3:$W$51,COLUMN()-1)</f>
        <v>37503</v>
      </c>
      <c r="E4" s="62" t="str">
        <f>VLOOKUP($B4,Baza!$B$3:$W$51,COLUMN()-1)</f>
        <v>CH 1-3</v>
      </c>
      <c r="F4" s="103">
        <f>VLOOKUP($B4,Baza!$B$3:$W$51,COLUMN()-1)</f>
        <v>0</v>
      </c>
      <c r="G4" s="103">
        <f>+F4</f>
        <v>0</v>
      </c>
      <c r="H4" s="64">
        <f>VLOOKUP($B4,Baza!$B$3:$W$51,COLUMN()-1)</f>
        <v>2</v>
      </c>
      <c r="I4" s="64">
        <f>+H4</f>
        <v>2</v>
      </c>
      <c r="J4" s="103">
        <f>VLOOKUP($B4,Baza!$B$3:$W$51,COLUMN()-1)</f>
        <v>0</v>
      </c>
      <c r="K4" s="103">
        <f>+J4</f>
        <v>0</v>
      </c>
      <c r="L4" s="63">
        <f>VLOOKUP($B4,Baza!$B$3:$W$51,COLUMN()-1)</f>
        <v>0</v>
      </c>
      <c r="M4" s="65"/>
      <c r="N4" s="113">
        <f>M4+K4+I4+G4</f>
        <v>2</v>
      </c>
      <c r="O4" s="66">
        <f>VLOOKUP($B4,Baza!$B$3:$W$51,COLUMN()-1)</f>
        <v>0</v>
      </c>
      <c r="P4" s="67">
        <f>VLOOKUP($B4,Baza!$B$3:$W$51,COLUMN()-1)</f>
        <v>0</v>
      </c>
      <c r="Q4" s="50"/>
    </row>
    <row r="5" spans="1:17" ht="16.5" thickBot="1">
      <c r="A5" s="105">
        <v>9</v>
      </c>
      <c r="B5" s="60" t="s">
        <v>47</v>
      </c>
      <c r="C5" s="64" t="str">
        <f>VLOOKUP($B5,Baza!$B$3:$W$51,COLUMN()-1)</f>
        <v>SP 2 Ligota</v>
      </c>
      <c r="D5" s="61">
        <f>VLOOKUP($B5,Baza!$B$3:$W$51,COLUMN()-1)</f>
        <v>36407</v>
      </c>
      <c r="E5" s="62" t="str">
        <f>VLOOKUP($B5,Baza!$B$3:$W$51,COLUMN()-1)</f>
        <v>CH 4-6</v>
      </c>
      <c r="F5" s="103">
        <f>VLOOKUP($B5,Baza!$B$3:$W$51,COLUMN()-1)</f>
        <v>0</v>
      </c>
      <c r="G5" s="103">
        <f>+F5</f>
        <v>0</v>
      </c>
      <c r="H5" s="64">
        <f>VLOOKUP($B5,Baza!$B$3:$W$51,COLUMN()-1)</f>
        <v>3.5</v>
      </c>
      <c r="I5" s="64">
        <f>+H5</f>
        <v>3.5</v>
      </c>
      <c r="J5" s="103">
        <f>VLOOKUP($B5,Baza!$B$3:$W$51,COLUMN()-1)</f>
        <v>0</v>
      </c>
      <c r="K5" s="103">
        <f>+J5</f>
        <v>0</v>
      </c>
      <c r="L5" s="63">
        <f>VLOOKUP($B5,Baza!$B$3:$W$51,COLUMN()-1)</f>
        <v>0</v>
      </c>
      <c r="M5" s="65"/>
      <c r="N5" s="113">
        <f>M5+K5+I5+G5</f>
        <v>3.5</v>
      </c>
      <c r="O5" s="66">
        <f>VLOOKUP($B5,Baza!$B$3:$W$51,COLUMN()-1)</f>
        <v>0</v>
      </c>
      <c r="P5" s="67">
        <f>VLOOKUP($B5,Baza!$B$3:$W$51,COLUMN()-1)</f>
        <v>0</v>
      </c>
      <c r="Q5" s="50"/>
    </row>
    <row r="6" spans="1:17">
      <c r="A6" s="136">
        <v>1</v>
      </c>
      <c r="B6" s="68" t="s">
        <v>14</v>
      </c>
      <c r="C6" s="116" t="str">
        <f>VLOOKUP($B6,Baza!$B$3:$W$51,COLUMN()-1)</f>
        <v>SP 3 Czechowice-Dziedzice</v>
      </c>
      <c r="D6" s="69">
        <f>VLOOKUP($B6,Baza!$B$3:$W$51,COLUMN()-1)</f>
        <v>36240</v>
      </c>
      <c r="E6" s="70" t="str">
        <f>VLOOKUP($B6,Baza!$B$3:$W$51,COLUMN()-1)</f>
        <v>CH 4-6</v>
      </c>
      <c r="F6" s="22">
        <f>VLOOKUP($B6,Baza!$B$3:$W$51,COLUMN()-1)</f>
        <v>4</v>
      </c>
      <c r="G6" s="116">
        <f>4+4+5+6</f>
        <v>19</v>
      </c>
      <c r="H6" s="22">
        <f>VLOOKUP($B6,Baza!$B$3:$W$51,COLUMN()-1)</f>
        <v>6</v>
      </c>
      <c r="I6" s="116">
        <v>19</v>
      </c>
      <c r="J6" s="22">
        <f>VLOOKUP($B6,Baza!$B$3:$W$51,COLUMN()-1)</f>
        <v>5</v>
      </c>
      <c r="K6" s="116">
        <v>17.5</v>
      </c>
      <c r="L6" s="71">
        <f>VLOOKUP($B6,Baza!$B$3:$W$51,COLUMN()-1)</f>
        <v>0</v>
      </c>
      <c r="M6" s="130"/>
      <c r="N6" s="133">
        <f>M6+K6+I6+G6</f>
        <v>55.5</v>
      </c>
      <c r="O6" s="72">
        <f>VLOOKUP($B6,Baza!$B$3:$W$51,COLUMN()-1)</f>
        <v>1</v>
      </c>
      <c r="P6" s="73">
        <f>VLOOKUP($B6,Baza!$B$3:$W$51,COLUMN()-1)</f>
        <v>2</v>
      </c>
      <c r="Q6" s="50"/>
    </row>
    <row r="7" spans="1:17">
      <c r="A7" s="137"/>
      <c r="B7" s="74" t="s">
        <v>12</v>
      </c>
      <c r="C7" s="129"/>
      <c r="D7" s="75">
        <f>VLOOKUP($B7,Baza!$B$3:$W$51,COLUMN()-1)</f>
        <v>36872</v>
      </c>
      <c r="E7" s="76" t="str">
        <f>VLOOKUP($B7,Baza!$B$3:$W$51,COLUMN()-1)</f>
        <v>CH 4-6</v>
      </c>
      <c r="F7" s="93">
        <f>VLOOKUP($B7,Baza!$B$3:$W$51,COLUMN()-1)</f>
        <v>5</v>
      </c>
      <c r="G7" s="129"/>
      <c r="H7" s="93">
        <f>VLOOKUP($B7,Baza!$B$3:$W$51,COLUMN()-1)</f>
        <v>4</v>
      </c>
      <c r="I7" s="129"/>
      <c r="J7" s="93">
        <f>VLOOKUP($B7,Baza!$B$3:$W$51,COLUMN()-1)</f>
        <v>4</v>
      </c>
      <c r="K7" s="129"/>
      <c r="L7" s="77">
        <f>VLOOKUP($B7,Baza!$B$3:$W$51,COLUMN()-1)</f>
        <v>0</v>
      </c>
      <c r="M7" s="131"/>
      <c r="N7" s="134"/>
      <c r="O7" s="78">
        <f>VLOOKUP($B7,Baza!$B$3:$W$51,COLUMN()-1)</f>
        <v>6</v>
      </c>
      <c r="P7" s="79">
        <f>VLOOKUP($B7,Baza!$B$3:$W$51,COLUMN()-1)</f>
        <v>10</v>
      </c>
      <c r="Q7" s="50"/>
    </row>
    <row r="8" spans="1:17">
      <c r="A8" s="137"/>
      <c r="B8" s="74" t="s">
        <v>18</v>
      </c>
      <c r="C8" s="129"/>
      <c r="D8" s="75">
        <f>VLOOKUP($B8,Baza!$B$3:$W$51,COLUMN()-1)</f>
        <v>36260</v>
      </c>
      <c r="E8" s="76" t="str">
        <f>VLOOKUP($B8,Baza!$B$3:$W$51,COLUMN()-1)</f>
        <v>CH 4-6</v>
      </c>
      <c r="F8" s="77">
        <f>VLOOKUP($B8,Baza!$B$3:$W$51,COLUMN()-1)</f>
        <v>4</v>
      </c>
      <c r="G8" s="129"/>
      <c r="H8" s="77">
        <f>VLOOKUP($B8,Baza!$B$3:$W$51,COLUMN()-1)</f>
        <v>4</v>
      </c>
      <c r="I8" s="129"/>
      <c r="J8" s="77">
        <f>VLOOKUP($B8,Baza!$B$3:$W$51,COLUMN()-1)</f>
        <v>4</v>
      </c>
      <c r="K8" s="129"/>
      <c r="L8" s="77">
        <f>VLOOKUP($B8,Baza!$B$3:$W$51,COLUMN()-1)</f>
        <v>0</v>
      </c>
      <c r="M8" s="131"/>
      <c r="N8" s="134"/>
      <c r="O8" s="78">
        <f>VLOOKUP($B8,Baza!$B$3:$W$51,COLUMN()-1)</f>
        <v>9</v>
      </c>
      <c r="P8" s="79">
        <f>VLOOKUP($B8,Baza!$B$3:$W$51,COLUMN()-1)</f>
        <v>12</v>
      </c>
      <c r="Q8" s="50"/>
    </row>
    <row r="9" spans="1:17">
      <c r="A9" s="137"/>
      <c r="B9" s="74" t="s">
        <v>23</v>
      </c>
      <c r="C9" s="129"/>
      <c r="D9" s="75">
        <f>VLOOKUP($B9,Baza!$B$3:$W$51,COLUMN()-1)</f>
        <v>36598</v>
      </c>
      <c r="E9" s="76" t="str">
        <f>VLOOKUP($B9,Baza!$B$3:$W$51,COLUMN()-1)</f>
        <v>CH 4-6</v>
      </c>
      <c r="F9" s="77">
        <f>VLOOKUP($B9,Baza!$B$3:$W$51,COLUMN()-1)</f>
        <v>3.5</v>
      </c>
      <c r="G9" s="129"/>
      <c r="H9" s="77">
        <f>VLOOKUP($B9,Baza!$B$3:$W$51,COLUMN()-1)</f>
        <v>3.5</v>
      </c>
      <c r="I9" s="129"/>
      <c r="J9" s="77">
        <f>VLOOKUP($B9,Baza!$B$3:$W$51,COLUMN()-1)</f>
        <v>0</v>
      </c>
      <c r="K9" s="129"/>
      <c r="L9" s="77">
        <f>VLOOKUP($B9,Baza!$B$3:$W$51,COLUMN()-1)</f>
        <v>0</v>
      </c>
      <c r="M9" s="131"/>
      <c r="N9" s="134"/>
      <c r="O9" s="78">
        <f>VLOOKUP($B9,Baza!$B$3:$W$51,COLUMN()-1)</f>
        <v>0</v>
      </c>
      <c r="P9" s="79">
        <f>VLOOKUP($B9,Baza!$B$3:$W$51,COLUMN()-1)</f>
        <v>17</v>
      </c>
      <c r="Q9" s="50"/>
    </row>
    <row r="10" spans="1:17">
      <c r="A10" s="137"/>
      <c r="B10" s="74" t="s">
        <v>16</v>
      </c>
      <c r="C10" s="129"/>
      <c r="D10" s="75">
        <f>VLOOKUP($B10,Baza!$B$3:$W$51,COLUMN()-1)</f>
        <v>37656</v>
      </c>
      <c r="E10" s="76" t="str">
        <f>VLOOKUP($B10,Baza!$B$3:$W$51,COLUMN()-1)</f>
        <v>CH 1-3</v>
      </c>
      <c r="F10" s="93">
        <f>VLOOKUP($B10,Baza!$B$3:$W$51,COLUMN()-1)</f>
        <v>4</v>
      </c>
      <c r="G10" s="129"/>
      <c r="H10" s="93">
        <f>VLOOKUP($B10,Baza!$B$3:$W$51,COLUMN()-1)</f>
        <v>4</v>
      </c>
      <c r="I10" s="129"/>
      <c r="J10" s="93">
        <f>VLOOKUP($B10,Baza!$B$3:$W$51,COLUMN()-1)</f>
        <v>3.5</v>
      </c>
      <c r="K10" s="129"/>
      <c r="L10" s="77">
        <f>VLOOKUP($B10,Baza!$B$3:$W$51,COLUMN()-1)</f>
        <v>0</v>
      </c>
      <c r="M10" s="131"/>
      <c r="N10" s="134"/>
      <c r="O10" s="78">
        <f>VLOOKUP($B10,Baza!$B$3:$W$51,COLUMN()-1)</f>
        <v>10</v>
      </c>
      <c r="P10" s="79">
        <f>VLOOKUP($B10,Baza!$B$3:$W$51,COLUMN()-1)</f>
        <v>10</v>
      </c>
      <c r="Q10" s="50"/>
    </row>
    <row r="11" spans="1:17">
      <c r="A11" s="137"/>
      <c r="B11" s="74" t="s">
        <v>17</v>
      </c>
      <c r="C11" s="129"/>
      <c r="D11" s="75">
        <f>VLOOKUP($B11,Baza!$B$3:$W$51,COLUMN()-1)</f>
        <v>37496</v>
      </c>
      <c r="E11" s="76" t="str">
        <f>VLOOKUP($B11,Baza!$B$3:$W$51,COLUMN()-1)</f>
        <v>CH 1-3</v>
      </c>
      <c r="F11" s="77">
        <f>VLOOKUP($B11,Baza!$B$3:$W$51,COLUMN()-1)</f>
        <v>4</v>
      </c>
      <c r="G11" s="129"/>
      <c r="H11" s="77">
        <f>VLOOKUP($B11,Baza!$B$3:$W$51,COLUMN()-1)</f>
        <v>0</v>
      </c>
      <c r="I11" s="129"/>
      <c r="J11" s="77">
        <f>VLOOKUP($B11,Baza!$B$3:$W$51,COLUMN()-1)</f>
        <v>0</v>
      </c>
      <c r="K11" s="129"/>
      <c r="L11" s="77">
        <f>VLOOKUP($B11,Baza!$B$3:$W$51,COLUMN()-1)</f>
        <v>0</v>
      </c>
      <c r="M11" s="131"/>
      <c r="N11" s="134"/>
      <c r="O11" s="78">
        <f>VLOOKUP($B11,Baza!$B$3:$W$51,COLUMN()-1)</f>
        <v>0</v>
      </c>
      <c r="P11" s="79">
        <f>VLOOKUP($B11,Baza!$B$3:$W$51,COLUMN()-1)</f>
        <v>0</v>
      </c>
      <c r="Q11" s="50"/>
    </row>
    <row r="12" spans="1:17">
      <c r="A12" s="137"/>
      <c r="B12" s="74" t="s">
        <v>32</v>
      </c>
      <c r="C12" s="129"/>
      <c r="D12" s="75">
        <f>VLOOKUP($B12,Baza!$B$3:$W$51,COLUMN()-1)</f>
        <v>37862</v>
      </c>
      <c r="E12" s="76" t="str">
        <f>VLOOKUP($B12,Baza!$B$3:$W$51,COLUMN()-1)</f>
        <v>CH 1-3</v>
      </c>
      <c r="F12" s="77">
        <f>VLOOKUP($B12,Baza!$B$3:$W$51,COLUMN()-1)</f>
        <v>3</v>
      </c>
      <c r="G12" s="129"/>
      <c r="H12" s="77">
        <f>VLOOKUP($B12,Baza!$B$3:$W$51,COLUMN()-1)</f>
        <v>0</v>
      </c>
      <c r="I12" s="129"/>
      <c r="J12" s="77">
        <f>VLOOKUP($B12,Baza!$B$3:$W$51,COLUMN()-1)</f>
        <v>0</v>
      </c>
      <c r="K12" s="129"/>
      <c r="L12" s="77">
        <f>VLOOKUP($B12,Baza!$B$3:$W$51,COLUMN()-1)</f>
        <v>0</v>
      </c>
      <c r="M12" s="131"/>
      <c r="N12" s="134"/>
      <c r="O12" s="78">
        <f>VLOOKUP($B12,Baza!$B$3:$W$51,COLUMN()-1)</f>
        <v>0</v>
      </c>
      <c r="P12" s="79">
        <f>VLOOKUP($B12,Baza!$B$3:$W$51,COLUMN()-1)</f>
        <v>0</v>
      </c>
      <c r="Q12" s="50"/>
    </row>
    <row r="13" spans="1:17">
      <c r="A13" s="137"/>
      <c r="B13" s="74" t="s">
        <v>36</v>
      </c>
      <c r="C13" s="129"/>
      <c r="D13" s="75">
        <f>VLOOKUP($B13,Baza!$B$3:$W$51,COLUMN()-1)</f>
        <v>37467</v>
      </c>
      <c r="E13" s="76" t="str">
        <f>VLOOKUP($B13,Baza!$B$3:$W$51,COLUMN()-1)</f>
        <v>CH 1-3</v>
      </c>
      <c r="F13" s="77">
        <f>VLOOKUP($B13,Baza!$B$3:$W$51,COLUMN()-1)</f>
        <v>2</v>
      </c>
      <c r="G13" s="129"/>
      <c r="H13" s="77">
        <f>VLOOKUP($B13,Baza!$B$3:$W$51,COLUMN()-1)</f>
        <v>0</v>
      </c>
      <c r="I13" s="129"/>
      <c r="J13" s="77">
        <f>VLOOKUP($B13,Baza!$B$3:$W$51,COLUMN()-1)</f>
        <v>0</v>
      </c>
      <c r="K13" s="129"/>
      <c r="L13" s="77">
        <f>VLOOKUP($B13,Baza!$B$3:$W$51,COLUMN()-1)</f>
        <v>0</v>
      </c>
      <c r="M13" s="131"/>
      <c r="N13" s="134"/>
      <c r="O13" s="78">
        <f>VLOOKUP($B13,Baza!$B$3:$W$51,COLUMN()-1)</f>
        <v>0</v>
      </c>
      <c r="P13" s="79">
        <f>VLOOKUP($B13,Baza!$B$3:$W$51,COLUMN()-1)</f>
        <v>0</v>
      </c>
      <c r="Q13" s="50"/>
    </row>
    <row r="14" spans="1:17">
      <c r="A14" s="137"/>
      <c r="B14" s="74" t="s">
        <v>39</v>
      </c>
      <c r="C14" s="129"/>
      <c r="D14" s="75">
        <f>VLOOKUP($B14,Baza!$B$3:$W$51,COLUMN()-1)</f>
        <v>37467</v>
      </c>
      <c r="E14" s="76" t="str">
        <f>VLOOKUP($B14,Baza!$B$3:$W$51,COLUMN()-1)</f>
        <v>CH 1-3</v>
      </c>
      <c r="F14" s="77">
        <f>VLOOKUP($B14,Baza!$B$3:$W$51,COLUMN()-1)</f>
        <v>2</v>
      </c>
      <c r="G14" s="129"/>
      <c r="H14" s="77">
        <f>VLOOKUP($B14,Baza!$B$3:$W$51,COLUMN()-1)</f>
        <v>0</v>
      </c>
      <c r="I14" s="129"/>
      <c r="J14" s="77">
        <f>VLOOKUP($B14,Baza!$B$3:$W$51,COLUMN()-1)</f>
        <v>0</v>
      </c>
      <c r="K14" s="129"/>
      <c r="L14" s="77">
        <f>VLOOKUP($B14,Baza!$B$3:$W$51,COLUMN()-1)</f>
        <v>0</v>
      </c>
      <c r="M14" s="131"/>
      <c r="N14" s="134"/>
      <c r="O14" s="78">
        <f>VLOOKUP($B14,Baza!$B$3:$W$51,COLUMN()-1)</f>
        <v>0</v>
      </c>
      <c r="P14" s="79">
        <f>VLOOKUP($B14,Baza!$B$3:$W$51,COLUMN()-1)</f>
        <v>0</v>
      </c>
      <c r="Q14" s="50"/>
    </row>
    <row r="15" spans="1:17">
      <c r="A15" s="137"/>
      <c r="B15" s="74" t="s">
        <v>5</v>
      </c>
      <c r="C15" s="129"/>
      <c r="D15" s="75">
        <f>VLOOKUP($B15,Baza!$B$3:$W$51,COLUMN()-1)</f>
        <v>36267</v>
      </c>
      <c r="E15" s="76" t="str">
        <f>VLOOKUP($B15,Baza!$B$3:$W$51,COLUMN()-1)</f>
        <v>DZ 4-6</v>
      </c>
      <c r="F15" s="93">
        <f>VLOOKUP($B15,Baza!$B$3:$W$51,COLUMN()-1)</f>
        <v>6</v>
      </c>
      <c r="G15" s="129"/>
      <c r="H15" s="93">
        <f>VLOOKUP($B15,Baza!$B$3:$W$51,COLUMN()-1)</f>
        <v>5</v>
      </c>
      <c r="I15" s="129"/>
      <c r="J15" s="93">
        <f>VLOOKUP($B15,Baza!$B$3:$W$51,COLUMN()-1)</f>
        <v>5</v>
      </c>
      <c r="K15" s="129"/>
      <c r="L15" s="77">
        <f>VLOOKUP($B15,Baza!$B$3:$W$51,COLUMN()-1)</f>
        <v>0</v>
      </c>
      <c r="M15" s="131"/>
      <c r="N15" s="134"/>
      <c r="O15" s="78">
        <f>VLOOKUP($B15,Baza!$B$3:$W$51,COLUMN()-1)</f>
        <v>2</v>
      </c>
      <c r="P15" s="79">
        <f>VLOOKUP($B15,Baza!$B$3:$W$51,COLUMN()-1)</f>
        <v>4</v>
      </c>
      <c r="Q15" s="50"/>
    </row>
    <row r="16" spans="1:17" ht="16.5" thickBot="1">
      <c r="A16" s="138"/>
      <c r="B16" s="80" t="s">
        <v>42</v>
      </c>
      <c r="C16" s="117"/>
      <c r="D16" s="81">
        <f>VLOOKUP($B16,Baza!$B$3:$W$51,COLUMN()-1)</f>
        <v>37520</v>
      </c>
      <c r="E16" s="82" t="str">
        <f>VLOOKUP($B16,Baza!$B$3:$W$51,COLUMN()-1)</f>
        <v>DZ 1-3</v>
      </c>
      <c r="F16" s="58">
        <f>VLOOKUP($B16,Baza!$B$3:$W$51,COLUMN()-1)</f>
        <v>0</v>
      </c>
      <c r="G16" s="117"/>
      <c r="H16" s="58">
        <f>VLOOKUP($B16,Baza!$B$3:$W$51,COLUMN()-1)</f>
        <v>0</v>
      </c>
      <c r="I16" s="117"/>
      <c r="J16" s="58">
        <f>VLOOKUP($B16,Baza!$B$3:$W$51,COLUMN()-1)</f>
        <v>0</v>
      </c>
      <c r="K16" s="117"/>
      <c r="L16" s="58">
        <f>VLOOKUP($B16,Baza!$B$3:$W$51,COLUMN()-1)</f>
        <v>0</v>
      </c>
      <c r="M16" s="132"/>
      <c r="N16" s="135"/>
      <c r="O16" s="83">
        <f>VLOOKUP($B16,Baza!$B$3:$W$51,COLUMN()-1)</f>
        <v>0</v>
      </c>
      <c r="P16" s="84">
        <f>VLOOKUP($B16,Baza!$B$3:$W$51,COLUMN()-1)</f>
        <v>0</v>
      </c>
      <c r="Q16" s="50"/>
    </row>
    <row r="17" spans="1:17">
      <c r="A17" s="136">
        <v>4</v>
      </c>
      <c r="B17" s="68" t="s">
        <v>27</v>
      </c>
      <c r="C17" s="116" t="str">
        <f>VLOOKUP($B17,Baza!$B$3:$W$51,COLUMN()-1)</f>
        <v>SP 3 Ligota</v>
      </c>
      <c r="D17" s="69">
        <f>VLOOKUP($B17,Baza!$B$3:$W$51,COLUMN()-1)</f>
        <v>37497</v>
      </c>
      <c r="E17" s="76" t="str">
        <f>VLOOKUP($B17,Baza!$B$3:$W$51,COLUMN()-1)</f>
        <v>CH 1-3</v>
      </c>
      <c r="F17" s="22">
        <f>VLOOKUP($B17,Baza!$B$3:$W$51,COLUMN()-1)</f>
        <v>3</v>
      </c>
      <c r="G17" s="116">
        <v>6</v>
      </c>
      <c r="H17" s="22">
        <f>VLOOKUP($B17,Baza!$B$3:$W$51,COLUMN()-1)</f>
        <v>3.5</v>
      </c>
      <c r="I17" s="116">
        <v>7.5</v>
      </c>
      <c r="J17" s="22">
        <f>VLOOKUP($B17,Baza!$B$3:$W$51,COLUMN()-1)</f>
        <v>5</v>
      </c>
      <c r="K17" s="116">
        <v>8</v>
      </c>
      <c r="L17" s="71">
        <f>VLOOKUP($B17,Baza!$B$3:$W$51,COLUMN()-1)</f>
        <v>0</v>
      </c>
      <c r="M17" s="130"/>
      <c r="N17" s="133">
        <f>M17+K17+I17+G17</f>
        <v>21.5</v>
      </c>
      <c r="O17" s="72">
        <f>VLOOKUP($B17,Baza!$B$3:$W$51,COLUMN()-1)</f>
        <v>7</v>
      </c>
      <c r="P17" s="73">
        <f>VLOOKUP($B17,Baza!$B$3:$W$51,COLUMN()-1)</f>
        <v>20</v>
      </c>
      <c r="Q17" s="50"/>
    </row>
    <row r="18" spans="1:17" ht="16.5" thickBot="1">
      <c r="A18" s="137"/>
      <c r="B18" s="85" t="s">
        <v>30</v>
      </c>
      <c r="C18" s="129"/>
      <c r="D18" s="86">
        <f>VLOOKUP($B18,Baza!$B$3:$W$51,COLUMN()-1)</f>
        <v>37645</v>
      </c>
      <c r="E18" s="87" t="str">
        <f>VLOOKUP($B18,Baza!$B$3:$W$51,COLUMN()-1)</f>
        <v>CH 1-3</v>
      </c>
      <c r="F18" s="94">
        <f>VLOOKUP($B18,Baza!$B$3:$W$51,COLUMN()-1)</f>
        <v>3</v>
      </c>
      <c r="G18" s="129"/>
      <c r="H18" s="94">
        <f>VLOOKUP($B18,Baza!$B$3:$W$51,COLUMN()-1)</f>
        <v>4</v>
      </c>
      <c r="I18" s="129"/>
      <c r="J18" s="94">
        <f>VLOOKUP($B18,Baza!$B$3:$W$51,COLUMN()-1)</f>
        <v>3</v>
      </c>
      <c r="K18" s="129"/>
      <c r="L18" s="88">
        <f>VLOOKUP($B18,Baza!$B$3:$W$51,COLUMN()-1)</f>
        <v>0</v>
      </c>
      <c r="M18" s="131"/>
      <c r="N18" s="134"/>
      <c r="O18" s="95">
        <f>VLOOKUP($B18,Baza!$B$3:$W$51,COLUMN()-1)</f>
        <v>15</v>
      </c>
      <c r="P18" s="96">
        <f>VLOOKUP($B18,Baza!$B$3:$W$51,COLUMN()-1)</f>
        <v>16</v>
      </c>
      <c r="Q18" s="50"/>
    </row>
    <row r="19" spans="1:17">
      <c r="A19" s="136">
        <v>8</v>
      </c>
      <c r="B19" s="68" t="s">
        <v>37</v>
      </c>
      <c r="C19" s="116" t="str">
        <f>VLOOKUP($B19,Baza!$B$3:$W$51,COLUMN()-1)</f>
        <v>SP 5 Czechowice-Dziedzice</v>
      </c>
      <c r="D19" s="69">
        <f>VLOOKUP($B19,Baza!$B$3:$W$51,COLUMN()-1)</f>
        <v>36341</v>
      </c>
      <c r="E19" s="70" t="str">
        <f>VLOOKUP($B19,Baza!$B$3:$W$51,COLUMN()-1)</f>
        <v>CH 4-6</v>
      </c>
      <c r="F19" s="22">
        <f>VLOOKUP($B19,Baza!$B$3:$W$51,COLUMN()-1)</f>
        <v>2</v>
      </c>
      <c r="G19" s="116">
        <v>4</v>
      </c>
      <c r="H19" s="104">
        <f>VLOOKUP($B19,Baza!$B$3:$W$51,COLUMN()-1)</f>
        <v>0</v>
      </c>
      <c r="I19" s="139">
        <v>0</v>
      </c>
      <c r="J19" s="104">
        <f>VLOOKUP($B19,Baza!$B$3:$W$51,COLUMN()-1)</f>
        <v>0</v>
      </c>
      <c r="K19" s="139">
        <v>0</v>
      </c>
      <c r="L19" s="71">
        <f>VLOOKUP($B19,Baza!$B$3:$W$51,COLUMN()-1)</f>
        <v>0</v>
      </c>
      <c r="M19" s="130"/>
      <c r="N19" s="133">
        <f>M19+K19+I19+G19</f>
        <v>4</v>
      </c>
      <c r="O19" s="72">
        <f>VLOOKUP($B19,Baza!$B$3:$W$51,COLUMN()-1)</f>
        <v>0</v>
      </c>
      <c r="P19" s="73">
        <f>VLOOKUP($B19,Baza!$B$3:$W$51,COLUMN()-1)</f>
        <v>0</v>
      </c>
      <c r="Q19" s="50"/>
    </row>
    <row r="20" spans="1:17" ht="16.5" thickBot="1">
      <c r="A20" s="138"/>
      <c r="B20" s="80" t="s">
        <v>40</v>
      </c>
      <c r="C20" s="117"/>
      <c r="D20" s="81">
        <f>VLOOKUP($B20,Baza!$B$3:$W$51,COLUMN()-1)</f>
        <v>37138</v>
      </c>
      <c r="E20" s="82" t="str">
        <f>VLOOKUP($B20,Baza!$B$3:$W$51,COLUMN()-1)</f>
        <v>CH 4-6</v>
      </c>
      <c r="F20" s="23">
        <f>VLOOKUP($B20,Baza!$B$3:$W$51,COLUMN()-1)</f>
        <v>2</v>
      </c>
      <c r="G20" s="117"/>
      <c r="H20" s="55">
        <f>VLOOKUP($B20,Baza!$B$3:$W$51,COLUMN()-1)</f>
        <v>0</v>
      </c>
      <c r="I20" s="141"/>
      <c r="J20" s="55">
        <f>VLOOKUP($B20,Baza!$B$3:$W$51,COLUMN()-1)</f>
        <v>0</v>
      </c>
      <c r="K20" s="141"/>
      <c r="L20" s="58">
        <f>VLOOKUP($B20,Baza!$B$3:$W$51,COLUMN()-1)</f>
        <v>0</v>
      </c>
      <c r="M20" s="132"/>
      <c r="N20" s="135"/>
      <c r="O20" s="83">
        <f>VLOOKUP($B20,Baza!$B$3:$W$51,COLUMN()-1)</f>
        <v>0</v>
      </c>
      <c r="P20" s="84">
        <f>VLOOKUP($B20,Baza!$B$3:$W$51,COLUMN()-1)</f>
        <v>0</v>
      </c>
      <c r="Q20" s="50"/>
    </row>
    <row r="21" spans="1:17" ht="16.5" thickBot="1">
      <c r="A21" s="106">
        <v>6</v>
      </c>
      <c r="B21" s="97" t="s">
        <v>3</v>
      </c>
      <c r="C21" s="51" t="str">
        <f>VLOOKUP($B21,Baza!$B$3:$W$51,COLUMN()-1)</f>
        <v>SP Bronów</v>
      </c>
      <c r="D21" s="98">
        <f>VLOOKUP($B21,Baza!$B$3:$W$51,COLUMN()-1)</f>
        <v>37259</v>
      </c>
      <c r="E21" s="99" t="str">
        <f>VLOOKUP($B21,Baza!$B$3:$W$51,COLUMN()-1)</f>
        <v>CH 1-3</v>
      </c>
      <c r="F21" s="51">
        <f>VLOOKUP($B21,Baza!$B$3:$W$51,COLUMN()-1)</f>
        <v>7</v>
      </c>
      <c r="G21" s="51">
        <f>+F21</f>
        <v>7</v>
      </c>
      <c r="H21" s="51">
        <f>VLOOKUP($B21,Baza!$B$3:$W$51,COLUMN()-1)</f>
        <v>4</v>
      </c>
      <c r="I21" s="51">
        <f>+H21</f>
        <v>4</v>
      </c>
      <c r="J21" s="51">
        <f>VLOOKUP($B21,Baza!$B$3:$W$51,COLUMN()-1)</f>
        <v>5</v>
      </c>
      <c r="K21" s="51">
        <f>+J21</f>
        <v>5</v>
      </c>
      <c r="L21" s="100">
        <f>VLOOKUP($B21,Baza!$B$3:$W$51,COLUMN()-1)</f>
        <v>0</v>
      </c>
      <c r="M21" s="112"/>
      <c r="N21" s="114">
        <f>M21+K21+I21+G21</f>
        <v>16</v>
      </c>
      <c r="O21" s="101">
        <f>VLOOKUP($B21,Baza!$B$3:$W$51,COLUMN()-1)</f>
        <v>1</v>
      </c>
      <c r="P21" s="102">
        <f>VLOOKUP($B21,Baza!$B$3:$W$51,COLUMN()-1)</f>
        <v>6</v>
      </c>
      <c r="Q21" s="50"/>
    </row>
    <row r="22" spans="1:17">
      <c r="A22" s="136">
        <v>7</v>
      </c>
      <c r="B22" s="68" t="s">
        <v>52</v>
      </c>
      <c r="C22" s="116" t="str">
        <f>VLOOKUP($B22,Baza!$B$3:$W$51,COLUMN()-1)</f>
        <v>SP Bystra</v>
      </c>
      <c r="D22" s="69">
        <f>VLOOKUP($B22,Baza!$B$3:$W$51,COLUMN()-1)</f>
        <v>36232</v>
      </c>
      <c r="E22" s="70" t="str">
        <f>VLOOKUP($B22,Baza!$B$3:$W$51,COLUMN()-1)</f>
        <v>CH 4-6</v>
      </c>
      <c r="F22" s="71">
        <f>VLOOKUP($B22,Baza!$B$3:$W$51,COLUMN()-1)</f>
        <v>0</v>
      </c>
      <c r="G22" s="139">
        <v>0</v>
      </c>
      <c r="H22" s="22">
        <f>VLOOKUP($B22,Baza!$B$3:$W$51,COLUMN()-1)</f>
        <v>3</v>
      </c>
      <c r="I22" s="116">
        <v>9</v>
      </c>
      <c r="J22" s="22">
        <f>VLOOKUP($B22,Baza!$B$3:$W$51,COLUMN()-1)</f>
        <v>3</v>
      </c>
      <c r="K22" s="116">
        <v>3</v>
      </c>
      <c r="L22" s="71">
        <f>VLOOKUP($B22,Baza!$B$3:$W$51,COLUMN()-1)</f>
        <v>0</v>
      </c>
      <c r="M22" s="130"/>
      <c r="N22" s="133">
        <f>M22+K22+I22+G22</f>
        <v>12</v>
      </c>
      <c r="O22" s="72">
        <f>VLOOKUP($B22,Baza!$B$3:$W$51,COLUMN()-1)</f>
        <v>0</v>
      </c>
      <c r="P22" s="73">
        <f>VLOOKUP($B22,Baza!$B$3:$W$51,COLUMN()-1)</f>
        <v>18</v>
      </c>
      <c r="Q22" s="50"/>
    </row>
    <row r="23" spans="1:17">
      <c r="A23" s="137"/>
      <c r="B23" s="74" t="s">
        <v>54</v>
      </c>
      <c r="C23" s="129"/>
      <c r="D23" s="75">
        <f>VLOOKUP($B23,Baza!$B$3:$W$51,COLUMN()-1)</f>
        <v>36459</v>
      </c>
      <c r="E23" s="76" t="str">
        <f>VLOOKUP($B23,Baza!$B$3:$W$51,COLUMN()-1)</f>
        <v>CH 4-6</v>
      </c>
      <c r="F23" s="77">
        <f>VLOOKUP($B23,Baza!$B$3:$W$51,COLUMN()-1)</f>
        <v>0</v>
      </c>
      <c r="G23" s="140"/>
      <c r="H23" s="93">
        <f>VLOOKUP($B23,Baza!$B$3:$W$51,COLUMN()-1)</f>
        <v>3</v>
      </c>
      <c r="I23" s="129"/>
      <c r="J23" s="77">
        <f>VLOOKUP($B23,Baza!$B$3:$W$51,COLUMN()-1)</f>
        <v>0</v>
      </c>
      <c r="K23" s="129"/>
      <c r="L23" s="77">
        <f>VLOOKUP($B23,Baza!$B$3:$W$51,COLUMN()-1)</f>
        <v>0</v>
      </c>
      <c r="M23" s="131"/>
      <c r="N23" s="134"/>
      <c r="O23" s="78">
        <f>VLOOKUP($B23,Baza!$B$3:$W$51,COLUMN()-1)</f>
        <v>0</v>
      </c>
      <c r="P23" s="79">
        <f>VLOOKUP($B23,Baza!$B$3:$W$51,COLUMN()-1)</f>
        <v>0</v>
      </c>
      <c r="Q23" s="50"/>
    </row>
    <row r="24" spans="1:17">
      <c r="A24" s="137"/>
      <c r="B24" s="74" t="s">
        <v>59</v>
      </c>
      <c r="C24" s="129"/>
      <c r="D24" s="75">
        <f>VLOOKUP($B24,Baza!$B$3:$W$51,COLUMN()-1)</f>
        <v>36718</v>
      </c>
      <c r="E24" s="76" t="str">
        <f>VLOOKUP($B24,Baza!$B$3:$W$51,COLUMN()-1)</f>
        <v>CH 4-6</v>
      </c>
      <c r="F24" s="77">
        <f>VLOOKUP($B24,Baza!$B$3:$W$51,COLUMN()-1)</f>
        <v>0</v>
      </c>
      <c r="G24" s="140"/>
      <c r="H24" s="93">
        <f>VLOOKUP($B24,Baza!$B$3:$W$51,COLUMN()-1)</f>
        <v>2</v>
      </c>
      <c r="I24" s="129"/>
      <c r="J24" s="77">
        <f>VLOOKUP($B24,Baza!$B$3:$W$51,COLUMN()-1)</f>
        <v>0</v>
      </c>
      <c r="K24" s="129"/>
      <c r="L24" s="77">
        <f>VLOOKUP($B24,Baza!$B$3:$W$51,COLUMN()-1)</f>
        <v>0</v>
      </c>
      <c r="M24" s="131"/>
      <c r="N24" s="134"/>
      <c r="O24" s="78">
        <f>VLOOKUP($B24,Baza!$B$3:$W$51,COLUMN()-1)</f>
        <v>0</v>
      </c>
      <c r="P24" s="79">
        <f>VLOOKUP($B24,Baza!$B$3:$W$51,COLUMN()-1)</f>
        <v>0</v>
      </c>
      <c r="Q24" s="50"/>
    </row>
    <row r="25" spans="1:17">
      <c r="A25" s="137"/>
      <c r="B25" s="74" t="s">
        <v>62</v>
      </c>
      <c r="C25" s="129"/>
      <c r="D25" s="75">
        <f>VLOOKUP($B25,Baza!$B$3:$W$51,COLUMN()-1)</f>
        <v>36623</v>
      </c>
      <c r="E25" s="76" t="str">
        <f>VLOOKUP($B25,Baza!$B$3:$W$51,COLUMN()-1)</f>
        <v>CH 4-6</v>
      </c>
      <c r="F25" s="77">
        <f>VLOOKUP($B25,Baza!$B$3:$W$51,COLUMN()-1)</f>
        <v>0</v>
      </c>
      <c r="G25" s="140"/>
      <c r="H25" s="77">
        <f>VLOOKUP($B25,Baza!$B$3:$W$51,COLUMN()-1)</f>
        <v>0</v>
      </c>
      <c r="I25" s="129"/>
      <c r="J25" s="77">
        <f>VLOOKUP($B25,Baza!$B$3:$W$51,COLUMN()-1)</f>
        <v>0</v>
      </c>
      <c r="K25" s="129"/>
      <c r="L25" s="77">
        <f>VLOOKUP($B25,Baza!$B$3:$W$51,COLUMN()-1)</f>
        <v>0</v>
      </c>
      <c r="M25" s="131"/>
      <c r="N25" s="134"/>
      <c r="O25" s="78">
        <f>VLOOKUP($B25,Baza!$B$3:$W$51,COLUMN()-1)</f>
        <v>0</v>
      </c>
      <c r="P25" s="79">
        <f>VLOOKUP($B25,Baza!$B$3:$W$51,COLUMN()-1)</f>
        <v>0</v>
      </c>
      <c r="Q25" s="50"/>
    </row>
    <row r="26" spans="1:17" ht="16.5" thickBot="1">
      <c r="A26" s="138"/>
      <c r="B26" s="80" t="s">
        <v>67</v>
      </c>
      <c r="C26" s="117"/>
      <c r="D26" s="81">
        <f>VLOOKUP($B26,Baza!$B$3:$W$51,COLUMN()-1)</f>
        <v>37499</v>
      </c>
      <c r="E26" s="82" t="str">
        <f>VLOOKUP($B26,Baza!$B$3:$W$51,COLUMN()-1)</f>
        <v>DZ 1-3</v>
      </c>
      <c r="F26" s="58">
        <f>VLOOKUP($B26,Baza!$B$3:$W$51,COLUMN()-1)</f>
        <v>0</v>
      </c>
      <c r="G26" s="141"/>
      <c r="H26" s="23">
        <f>VLOOKUP($B26,Baza!$B$3:$W$51,COLUMN()-1)</f>
        <v>1</v>
      </c>
      <c r="I26" s="117"/>
      <c r="J26" s="58">
        <f>VLOOKUP($B26,Baza!$B$3:$W$51,COLUMN()-1)</f>
        <v>0</v>
      </c>
      <c r="K26" s="117"/>
      <c r="L26" s="58">
        <f>VLOOKUP($B26,Baza!$B$3:$W$51,COLUMN()-1)</f>
        <v>0</v>
      </c>
      <c r="M26" s="132"/>
      <c r="N26" s="135"/>
      <c r="O26" s="83">
        <f>VLOOKUP($B26,Baza!$B$3:$W$51,COLUMN()-1)</f>
        <v>0</v>
      </c>
      <c r="P26" s="84">
        <f>VLOOKUP($B26,Baza!$B$3:$W$51,COLUMN()-1)</f>
        <v>0</v>
      </c>
      <c r="Q26" s="50"/>
    </row>
    <row r="27" spans="1:17">
      <c r="A27" s="136">
        <v>5</v>
      </c>
      <c r="B27" s="68" t="s">
        <v>45</v>
      </c>
      <c r="C27" s="116" t="str">
        <f>VLOOKUP($B27,Baza!$B$3:$W$51,COLUMN()-1)</f>
        <v>SP Jasienica</v>
      </c>
      <c r="D27" s="69">
        <f>VLOOKUP($B27,Baza!$B$3:$W$51,COLUMN()-1)</f>
        <v>36748</v>
      </c>
      <c r="E27" s="70" t="str">
        <f>VLOOKUP($B27,Baza!$B$3:$W$51,COLUMN()-1)</f>
        <v>CH 4-6</v>
      </c>
      <c r="F27" s="71">
        <f>VLOOKUP($B27,Baza!$B$3:$W$51,COLUMN()-1)</f>
        <v>0</v>
      </c>
      <c r="G27" s="116">
        <v>3</v>
      </c>
      <c r="H27" s="22">
        <f>VLOOKUP($B27,Baza!$B$3:$W$51,COLUMN()-1)</f>
        <v>4.5</v>
      </c>
      <c r="I27" s="116">
        <v>14</v>
      </c>
      <c r="J27" s="71">
        <f>VLOOKUP($B27,Baza!$B$3:$W$51,COLUMN()-1)</f>
        <v>0</v>
      </c>
      <c r="K27" s="116">
        <v>0</v>
      </c>
      <c r="L27" s="71">
        <f>VLOOKUP($B27,Baza!$B$3:$W$51,COLUMN()-1)</f>
        <v>0</v>
      </c>
      <c r="M27" s="130"/>
      <c r="N27" s="133">
        <f>+M27+K27+I27+G27</f>
        <v>17</v>
      </c>
      <c r="O27" s="72">
        <f>VLOOKUP($B27,Baza!$B$3:$W$51,COLUMN()-1)</f>
        <v>0</v>
      </c>
      <c r="P27" s="73">
        <f>VLOOKUP($B27,Baza!$B$3:$W$51,COLUMN()-1)</f>
        <v>0</v>
      </c>
      <c r="Q27" s="50"/>
    </row>
    <row r="28" spans="1:17">
      <c r="A28" s="137"/>
      <c r="B28" s="74" t="s">
        <v>25</v>
      </c>
      <c r="C28" s="129"/>
      <c r="D28" s="75">
        <f>VLOOKUP($B28,Baza!$B$3:$W$51,COLUMN()-1)</f>
        <v>37559</v>
      </c>
      <c r="E28" s="76" t="str">
        <f>VLOOKUP($B28,Baza!$B$3:$W$51,COLUMN()-1)</f>
        <v>CH 1-3</v>
      </c>
      <c r="F28" s="93">
        <f>VLOOKUP($B28,Baza!$B$3:$W$51,COLUMN()-1)</f>
        <v>3</v>
      </c>
      <c r="G28" s="129"/>
      <c r="H28" s="93">
        <f>VLOOKUP($B28,Baza!$B$3:$W$51,COLUMN()-1)</f>
        <v>3</v>
      </c>
      <c r="I28" s="129"/>
      <c r="J28" s="77">
        <f>VLOOKUP($B28,Baza!$B$3:$W$51,COLUMN()-1)</f>
        <v>0</v>
      </c>
      <c r="K28" s="129"/>
      <c r="L28" s="77">
        <f>VLOOKUP($B28,Baza!$B$3:$W$51,COLUMN()-1)</f>
        <v>0</v>
      </c>
      <c r="M28" s="131"/>
      <c r="N28" s="134"/>
      <c r="O28" s="78">
        <f>VLOOKUP($B28,Baza!$B$3:$W$51,COLUMN()-1)</f>
        <v>0</v>
      </c>
      <c r="P28" s="79">
        <f>VLOOKUP($B28,Baza!$B$3:$W$51,COLUMN()-1)</f>
        <v>19</v>
      </c>
      <c r="Q28" s="50"/>
    </row>
    <row r="29" spans="1:17">
      <c r="A29" s="137"/>
      <c r="B29" s="74" t="s">
        <v>46</v>
      </c>
      <c r="C29" s="129"/>
      <c r="D29" s="75">
        <f>VLOOKUP($B29,Baza!$B$3:$W$51,COLUMN()-1)</f>
        <v>36796</v>
      </c>
      <c r="E29" s="76" t="str">
        <f>VLOOKUP($B29,Baza!$B$3:$W$51,COLUMN()-1)</f>
        <v>DZ 4-6</v>
      </c>
      <c r="F29" s="77">
        <f>VLOOKUP($B29,Baza!$B$3:$W$51,COLUMN()-1)</f>
        <v>0</v>
      </c>
      <c r="G29" s="129"/>
      <c r="H29" s="93">
        <f>VLOOKUP($B29,Baza!$B$3:$W$51,COLUMN()-1)</f>
        <v>4</v>
      </c>
      <c r="I29" s="129"/>
      <c r="J29" s="77">
        <f>VLOOKUP($B29,Baza!$B$3:$W$51,COLUMN()-1)</f>
        <v>0</v>
      </c>
      <c r="K29" s="129"/>
      <c r="L29" s="77">
        <f>VLOOKUP($B29,Baza!$B$3:$W$51,COLUMN()-1)</f>
        <v>0</v>
      </c>
      <c r="M29" s="131"/>
      <c r="N29" s="134"/>
      <c r="O29" s="78">
        <f>VLOOKUP($B29,Baza!$B$3:$W$51,COLUMN()-1)</f>
        <v>0</v>
      </c>
      <c r="P29" s="79">
        <f>VLOOKUP($B29,Baza!$B$3:$W$51,COLUMN()-1)</f>
        <v>0</v>
      </c>
      <c r="Q29" s="50"/>
    </row>
    <row r="30" spans="1:17">
      <c r="A30" s="137"/>
      <c r="B30" s="74" t="s">
        <v>55</v>
      </c>
      <c r="C30" s="129"/>
      <c r="D30" s="75">
        <f>VLOOKUP($B30,Baza!$B$3:$W$51,COLUMN()-1)</f>
        <v>36748</v>
      </c>
      <c r="E30" s="76" t="str">
        <f>VLOOKUP($B30,Baza!$B$3:$W$51,COLUMN()-1)</f>
        <v>DZ 4-6</v>
      </c>
      <c r="F30" s="77">
        <f>VLOOKUP($B30,Baza!$B$3:$W$51,COLUMN()-1)</f>
        <v>0</v>
      </c>
      <c r="G30" s="129"/>
      <c r="H30" s="93">
        <f>VLOOKUP($B30,Baza!$B$3:$W$51,COLUMN()-1)</f>
        <v>2.5</v>
      </c>
      <c r="I30" s="129"/>
      <c r="J30" s="77">
        <f>VLOOKUP($B30,Baza!$B$3:$W$51,COLUMN()-1)</f>
        <v>0</v>
      </c>
      <c r="K30" s="129"/>
      <c r="L30" s="77">
        <f>VLOOKUP($B30,Baza!$B$3:$W$51,COLUMN()-1)</f>
        <v>0</v>
      </c>
      <c r="M30" s="131"/>
      <c r="N30" s="134"/>
      <c r="O30" s="78">
        <f>VLOOKUP($B30,Baza!$B$3:$W$51,COLUMN()-1)</f>
        <v>0</v>
      </c>
      <c r="P30" s="79">
        <f>VLOOKUP($B30,Baza!$B$3:$W$51,COLUMN()-1)</f>
        <v>0</v>
      </c>
      <c r="Q30" s="50"/>
    </row>
    <row r="31" spans="1:17">
      <c r="A31" s="137"/>
      <c r="B31" s="74" t="s">
        <v>60</v>
      </c>
      <c r="C31" s="129"/>
      <c r="D31" s="75">
        <f>VLOOKUP($B31,Baza!$B$3:$W$51,COLUMN()-1)</f>
        <v>37295</v>
      </c>
      <c r="E31" s="76" t="str">
        <f>VLOOKUP($B31,Baza!$B$3:$W$51,COLUMN()-1)</f>
        <v>DZ 1-3</v>
      </c>
      <c r="F31" s="77">
        <f>VLOOKUP($B31,Baza!$B$3:$W$51,COLUMN()-1)</f>
        <v>0</v>
      </c>
      <c r="G31" s="129"/>
      <c r="H31" s="77">
        <f>VLOOKUP($B31,Baza!$B$3:$W$51,COLUMN()-1)</f>
        <v>2</v>
      </c>
      <c r="I31" s="129"/>
      <c r="J31" s="77">
        <f>VLOOKUP($B31,Baza!$B$3:$W$51,COLUMN()-1)</f>
        <v>0</v>
      </c>
      <c r="K31" s="129"/>
      <c r="L31" s="77">
        <f>VLOOKUP($B31,Baza!$B$3:$W$51,COLUMN()-1)</f>
        <v>0</v>
      </c>
      <c r="M31" s="131"/>
      <c r="N31" s="134"/>
      <c r="O31" s="78">
        <f>VLOOKUP($B31,Baza!$B$3:$W$51,COLUMN()-1)</f>
        <v>0</v>
      </c>
      <c r="P31" s="79">
        <f>VLOOKUP($B31,Baza!$B$3:$W$51,COLUMN()-1)</f>
        <v>0</v>
      </c>
      <c r="Q31" s="50"/>
    </row>
    <row r="32" spans="1:17" ht="16.5" thickBot="1">
      <c r="A32" s="138"/>
      <c r="B32" s="80" t="s">
        <v>58</v>
      </c>
      <c r="C32" s="117"/>
      <c r="D32" s="81">
        <f>VLOOKUP($B32,Baza!$B$3:$W$51,COLUMN()-1)</f>
        <v>37356</v>
      </c>
      <c r="E32" s="82" t="str">
        <f>VLOOKUP($B32,Baza!$B$3:$W$51,COLUMN()-1)</f>
        <v>DZ 1-3</v>
      </c>
      <c r="F32" s="58">
        <f>VLOOKUP($B32,Baza!$B$3:$W$51,COLUMN()-1)</f>
        <v>0</v>
      </c>
      <c r="G32" s="117"/>
      <c r="H32" s="58">
        <f>VLOOKUP($B32,Baza!$B$3:$W$51,COLUMN()-1)</f>
        <v>2</v>
      </c>
      <c r="I32" s="117"/>
      <c r="J32" s="58">
        <f>VLOOKUP($B32,Baza!$B$3:$W$51,COLUMN()-1)</f>
        <v>0</v>
      </c>
      <c r="K32" s="117"/>
      <c r="L32" s="58">
        <f>VLOOKUP($B32,Baza!$B$3:$W$51,COLUMN()-1)</f>
        <v>0</v>
      </c>
      <c r="M32" s="132"/>
      <c r="N32" s="135"/>
      <c r="O32" s="83">
        <f>VLOOKUP($B32,Baza!$B$3:$W$51,COLUMN()-1)</f>
        <v>0</v>
      </c>
      <c r="P32" s="84">
        <f>VLOOKUP($B32,Baza!$B$3:$W$51,COLUMN()-1)</f>
        <v>0</v>
      </c>
      <c r="Q32" s="50"/>
    </row>
    <row r="33" spans="1:17">
      <c r="A33" s="136">
        <v>3</v>
      </c>
      <c r="B33" s="68" t="s">
        <v>15</v>
      </c>
      <c r="C33" s="116" t="str">
        <f>VLOOKUP($B33,Baza!$B$3:$W$51,COLUMN()-1)</f>
        <v>SP Porąbka</v>
      </c>
      <c r="D33" s="69">
        <f>VLOOKUP($B33,Baza!$B$3:$W$51,COLUMN()-1)</f>
        <v>36412</v>
      </c>
      <c r="E33" s="70" t="str">
        <f>VLOOKUP($B33,Baza!$B$3:$W$51,COLUMN()-1)</f>
        <v>CH 4-6</v>
      </c>
      <c r="F33" s="22">
        <f>VLOOKUP($B33,Baza!$B$3:$W$51,COLUMN()-1)</f>
        <v>4</v>
      </c>
      <c r="G33" s="116">
        <v>17</v>
      </c>
      <c r="H33" s="22">
        <f>VLOOKUP($B33,Baza!$B$3:$W$51,COLUMN()-1)</f>
        <v>6</v>
      </c>
      <c r="I33" s="116">
        <v>19.5</v>
      </c>
      <c r="J33" s="22">
        <f>VLOOKUP($B33,Baza!$B$3:$W$51,COLUMN()-1)</f>
        <v>4</v>
      </c>
      <c r="K33" s="116">
        <v>16</v>
      </c>
      <c r="L33" s="71">
        <f>VLOOKUP($B33,Baza!$B$3:$W$51,COLUMN()-1)</f>
        <v>0</v>
      </c>
      <c r="M33" s="130"/>
      <c r="N33" s="133">
        <f>+M33+K33+I33+G33</f>
        <v>52.5</v>
      </c>
      <c r="O33" s="72">
        <f>VLOOKUP($B33,Baza!$B$3:$W$51,COLUMN()-1)</f>
        <v>2</v>
      </c>
      <c r="P33" s="73">
        <f>VLOOKUP($B33,Baza!$B$3:$W$51,COLUMN()-1)</f>
        <v>8</v>
      </c>
      <c r="Q33" s="50"/>
    </row>
    <row r="34" spans="1:17">
      <c r="A34" s="137"/>
      <c r="B34" s="74" t="s">
        <v>21</v>
      </c>
      <c r="C34" s="129"/>
      <c r="D34" s="75">
        <f>VLOOKUP($B34,Baza!$B$3:$W$51,COLUMN()-1)</f>
        <v>37181</v>
      </c>
      <c r="E34" s="76" t="str">
        <f>VLOOKUP($B34,Baza!$B$3:$W$51,COLUMN()-1)</f>
        <v>CH 4-6</v>
      </c>
      <c r="F34" s="93">
        <f>VLOOKUP($B34,Baza!$B$3:$W$51,COLUMN()-1)</f>
        <v>4</v>
      </c>
      <c r="G34" s="129"/>
      <c r="H34" s="77">
        <f>VLOOKUP($B34,Baza!$B$3:$W$51,COLUMN()-1)</f>
        <v>4</v>
      </c>
      <c r="I34" s="129"/>
      <c r="J34" s="93">
        <f>VLOOKUP($B34,Baza!$B$3:$W$51,COLUMN()-1)</f>
        <v>5</v>
      </c>
      <c r="K34" s="129"/>
      <c r="L34" s="77">
        <f>VLOOKUP($B34,Baza!$B$3:$W$51,COLUMN()-1)</f>
        <v>0</v>
      </c>
      <c r="M34" s="131"/>
      <c r="N34" s="134"/>
      <c r="O34" s="78">
        <f>VLOOKUP($B34,Baza!$B$3:$W$51,COLUMN()-1)</f>
        <v>5</v>
      </c>
      <c r="P34" s="79">
        <f>VLOOKUP($B34,Baza!$B$3:$W$51,COLUMN()-1)</f>
        <v>15</v>
      </c>
      <c r="Q34" s="50"/>
    </row>
    <row r="35" spans="1:17">
      <c r="A35" s="137"/>
      <c r="B35" s="74" t="s">
        <v>20</v>
      </c>
      <c r="C35" s="129"/>
      <c r="D35" s="75">
        <f>VLOOKUP($B35,Baza!$B$3:$W$51,COLUMN()-1)</f>
        <v>36965</v>
      </c>
      <c r="E35" s="76" t="str">
        <f>VLOOKUP($B35,Baza!$B$3:$W$51,COLUMN()-1)</f>
        <v>CH 4-6</v>
      </c>
      <c r="F35" s="93">
        <f>VLOOKUP($B35,Baza!$B$3:$W$51,COLUMN()-1)</f>
        <v>4</v>
      </c>
      <c r="G35" s="129"/>
      <c r="H35" s="93">
        <f>VLOOKUP($B35,Baza!$B$3:$W$51,COLUMN()-1)</f>
        <v>4.5</v>
      </c>
      <c r="I35" s="129"/>
      <c r="J35" s="93">
        <f>VLOOKUP($B35,Baza!$B$3:$W$51,COLUMN()-1)</f>
        <v>4</v>
      </c>
      <c r="K35" s="129"/>
      <c r="L35" s="77">
        <f>VLOOKUP($B35,Baza!$B$3:$W$51,COLUMN()-1)</f>
        <v>0</v>
      </c>
      <c r="M35" s="131"/>
      <c r="N35" s="134"/>
      <c r="O35" s="78">
        <f>VLOOKUP($B35,Baza!$B$3:$W$51,COLUMN()-1)</f>
        <v>7</v>
      </c>
      <c r="P35" s="79">
        <f>VLOOKUP($B35,Baza!$B$3:$W$51,COLUMN()-1)</f>
        <v>12</v>
      </c>
      <c r="Q35" s="50"/>
    </row>
    <row r="36" spans="1:17">
      <c r="A36" s="137"/>
      <c r="B36" s="85" t="s">
        <v>19</v>
      </c>
      <c r="C36" s="129"/>
      <c r="D36" s="86">
        <f>VLOOKUP($B36,Baza!$B$3:$W$51,COLUMN()-1)</f>
        <v>36909</v>
      </c>
      <c r="E36" s="87" t="str">
        <f>VLOOKUP($B36,Baza!$B$3:$W$51,COLUMN()-1)</f>
        <v>CH 4-6</v>
      </c>
      <c r="F36" s="77">
        <f>VLOOKUP($B36,Baza!$B$3:$W$51,COLUMN()-1)</f>
        <v>4</v>
      </c>
      <c r="G36" s="129"/>
      <c r="H36" s="94">
        <f>VLOOKUP($B36,Baza!$B$3:$W$51,COLUMN()-1)</f>
        <v>5</v>
      </c>
      <c r="I36" s="129"/>
      <c r="J36" s="77">
        <f>VLOOKUP($B36,Baza!$B$3:$W$51,COLUMN()-1)</f>
        <v>3</v>
      </c>
      <c r="K36" s="129"/>
      <c r="L36" s="77">
        <f>VLOOKUP($B36,Baza!$B$3:$W$51,COLUMN()-1)</f>
        <v>0</v>
      </c>
      <c r="M36" s="131"/>
      <c r="N36" s="134"/>
      <c r="O36" s="78">
        <f>VLOOKUP($B36,Baza!$B$3:$W$51,COLUMN()-1)</f>
        <v>6</v>
      </c>
      <c r="P36" s="79">
        <f>VLOOKUP($B36,Baza!$B$3:$W$51,COLUMN()-1)</f>
        <v>13</v>
      </c>
      <c r="Q36" s="50"/>
    </row>
    <row r="37" spans="1:17">
      <c r="A37" s="137"/>
      <c r="B37" s="85" t="s">
        <v>51</v>
      </c>
      <c r="C37" s="129"/>
      <c r="D37" s="86">
        <f>VLOOKUP($B37,Baza!$B$3:$W$51,COLUMN()-1)</f>
        <v>37053</v>
      </c>
      <c r="E37" s="87" t="str">
        <f>VLOOKUP($B37,Baza!$B$3:$W$51,COLUMN()-1)</f>
        <v>CH 4-6</v>
      </c>
      <c r="F37" s="77">
        <f>VLOOKUP($B37,Baza!$B$3:$W$51,COLUMN()-1)</f>
        <v>0</v>
      </c>
      <c r="G37" s="129"/>
      <c r="H37" s="88">
        <f>VLOOKUP($B37,Baza!$B$3:$W$51,COLUMN()-1)</f>
        <v>3</v>
      </c>
      <c r="I37" s="129"/>
      <c r="J37" s="77">
        <f>VLOOKUP($B37,Baza!$B$3:$W$51,COLUMN()-1)</f>
        <v>3</v>
      </c>
      <c r="K37" s="129"/>
      <c r="L37" s="77">
        <f>VLOOKUP($B37,Baza!$B$3:$W$51,COLUMN()-1)</f>
        <v>0</v>
      </c>
      <c r="M37" s="131"/>
      <c r="N37" s="134"/>
      <c r="O37" s="78">
        <f>VLOOKUP($B37,Baza!$B$3:$W$51,COLUMN()-1)</f>
        <v>0</v>
      </c>
      <c r="P37" s="79">
        <f>VLOOKUP($B37,Baza!$B$3:$W$51,COLUMN()-1)</f>
        <v>19</v>
      </c>
      <c r="Q37" s="50"/>
    </row>
    <row r="38" spans="1:17">
      <c r="A38" s="137"/>
      <c r="B38" s="85" t="s">
        <v>29</v>
      </c>
      <c r="C38" s="129"/>
      <c r="D38" s="86">
        <f>VLOOKUP($B38,Baza!$B$3:$W$51,COLUMN()-1)</f>
        <v>37073</v>
      </c>
      <c r="E38" s="87" t="str">
        <f>VLOOKUP($B38,Baza!$B$3:$W$51,COLUMN()-1)</f>
        <v>DZ 4-6</v>
      </c>
      <c r="F38" s="88">
        <f>VLOOKUP($B38,Baza!$B$3:$W$51,COLUMN()-1)</f>
        <v>3</v>
      </c>
      <c r="G38" s="129"/>
      <c r="H38" s="77">
        <f>VLOOKUP($B38,Baza!$B$3:$W$51,COLUMN()-1)</f>
        <v>3</v>
      </c>
      <c r="I38" s="129"/>
      <c r="J38" s="77">
        <f>VLOOKUP($B38,Baza!$B$3:$W$51,COLUMN()-1)</f>
        <v>0</v>
      </c>
      <c r="K38" s="129"/>
      <c r="L38" s="77">
        <f>VLOOKUP($B38,Baza!$B$3:$W$51,COLUMN()-1)</f>
        <v>0</v>
      </c>
      <c r="M38" s="131"/>
      <c r="N38" s="134"/>
      <c r="O38" s="78">
        <f>VLOOKUP($B38,Baza!$B$3:$W$51,COLUMN()-1)</f>
        <v>0</v>
      </c>
      <c r="P38" s="79">
        <f>VLOOKUP($B38,Baza!$B$3:$W$51,COLUMN()-1)</f>
        <v>21</v>
      </c>
      <c r="Q38" s="50"/>
    </row>
    <row r="39" spans="1:17">
      <c r="A39" s="137"/>
      <c r="B39" s="85" t="s">
        <v>10</v>
      </c>
      <c r="C39" s="129"/>
      <c r="D39" s="86">
        <f>VLOOKUP($B39,Baza!$B$3:$W$51,COLUMN()-1)</f>
        <v>37580</v>
      </c>
      <c r="E39" s="87" t="str">
        <f>VLOOKUP($B39,Baza!$B$3:$W$51,COLUMN()-1)</f>
        <v>DZ 1-3</v>
      </c>
      <c r="F39" s="94">
        <f>VLOOKUP($B39,Baza!$B$3:$W$51,COLUMN()-1)</f>
        <v>5</v>
      </c>
      <c r="G39" s="129"/>
      <c r="H39" s="93">
        <f>VLOOKUP($B39,Baza!$B$3:$W$51,COLUMN()-1)</f>
        <v>4</v>
      </c>
      <c r="I39" s="129"/>
      <c r="J39" s="93">
        <f>VLOOKUP($B39,Baza!$B$3:$W$51,COLUMN()-1)</f>
        <v>3</v>
      </c>
      <c r="K39" s="129"/>
      <c r="L39" s="77">
        <f>VLOOKUP($B39,Baza!$B$3:$W$51,COLUMN()-1)</f>
        <v>0</v>
      </c>
      <c r="M39" s="131"/>
      <c r="N39" s="134"/>
      <c r="O39" s="78">
        <f>VLOOKUP($B39,Baza!$B$3:$W$51,COLUMN()-1)</f>
        <v>5</v>
      </c>
      <c r="P39" s="79">
        <f>VLOOKUP($B39,Baza!$B$3:$W$51,COLUMN()-1)</f>
        <v>17</v>
      </c>
      <c r="Q39" s="50"/>
    </row>
    <row r="40" spans="1:17" ht="16.5" thickBot="1">
      <c r="A40" s="138"/>
      <c r="B40" s="80" t="s">
        <v>70</v>
      </c>
      <c r="C40" s="117"/>
      <c r="D40" s="81">
        <f>VLOOKUP($B40,Baza!$B$3:$W$51,COLUMN()-1)</f>
        <v>37658</v>
      </c>
      <c r="E40" s="82" t="str">
        <f>VLOOKUP($B40,Baza!$B$3:$W$51,COLUMN()-1)</f>
        <v>DZ 1-3</v>
      </c>
      <c r="F40" s="58">
        <f>VLOOKUP($B40,Baza!$B$3:$W$51,COLUMN()-1)</f>
        <v>0</v>
      </c>
      <c r="G40" s="117"/>
      <c r="H40" s="58">
        <f>VLOOKUP($B40,Baza!$B$3:$W$51,COLUMN()-1)</f>
        <v>0</v>
      </c>
      <c r="I40" s="117"/>
      <c r="J40" s="58">
        <f>VLOOKUP($B40,Baza!$B$3:$W$51,COLUMN()-1)</f>
        <v>1</v>
      </c>
      <c r="K40" s="117"/>
      <c r="L40" s="58">
        <f>VLOOKUP($B40,Baza!$B$3:$W$51,COLUMN()-1)</f>
        <v>0</v>
      </c>
      <c r="M40" s="132"/>
      <c r="N40" s="135"/>
      <c r="O40" s="83">
        <f>VLOOKUP($B40,Baza!$B$3:$W$51,COLUMN()-1)</f>
        <v>0</v>
      </c>
      <c r="P40" s="84">
        <f>VLOOKUP($B40,Baza!$B$3:$W$51,COLUMN()-1)</f>
        <v>0</v>
      </c>
      <c r="Q40" s="50"/>
    </row>
    <row r="41" spans="1:17">
      <c r="A41" s="136">
        <v>1</v>
      </c>
      <c r="B41" s="89" t="s">
        <v>24</v>
      </c>
      <c r="C41" s="116" t="str">
        <f>VLOOKUP($B41,Baza!$B$3:$W$51,COLUMN()-1)</f>
        <v>SP Zabrzeg</v>
      </c>
      <c r="D41" s="90">
        <f>VLOOKUP($B41,Baza!$B$3:$W$51,COLUMN()-1)</f>
        <v>36173</v>
      </c>
      <c r="E41" s="91" t="str">
        <f>VLOOKUP($B41,Baza!$B$3:$W$51,COLUMN()-1)</f>
        <v>CH 4-6</v>
      </c>
      <c r="F41" s="92">
        <f>VLOOKUP($B41,Baza!$B$3:$W$51,COLUMN()-1)</f>
        <v>3.5</v>
      </c>
      <c r="G41" s="116">
        <v>18</v>
      </c>
      <c r="H41" s="22">
        <f>VLOOKUP($B41,Baza!$B$3:$W$51,COLUMN()-1)</f>
        <v>5</v>
      </c>
      <c r="I41" s="116">
        <v>19.5</v>
      </c>
      <c r="J41" s="22">
        <f>VLOOKUP($B41,Baza!$B$3:$W$51,COLUMN()-1)</f>
        <v>3.5</v>
      </c>
      <c r="K41" s="116">
        <v>18</v>
      </c>
      <c r="L41" s="71">
        <f>VLOOKUP($B41,Baza!$B$3:$W$51,COLUMN()-1)</f>
        <v>0</v>
      </c>
      <c r="M41" s="130"/>
      <c r="N41" s="133">
        <f>+M41+K41+I41+G41</f>
        <v>55.5</v>
      </c>
      <c r="O41" s="72">
        <f>VLOOKUP($B41,Baza!$B$3:$W$51,COLUMN()-1)</f>
        <v>5</v>
      </c>
      <c r="P41" s="73">
        <f>VLOOKUP($B41,Baza!$B$3:$W$51,COLUMN()-1)</f>
        <v>13</v>
      </c>
      <c r="Q41" s="50"/>
    </row>
    <row r="42" spans="1:17">
      <c r="A42" s="137"/>
      <c r="B42" s="85" t="s">
        <v>49</v>
      </c>
      <c r="C42" s="129"/>
      <c r="D42" s="86">
        <f>VLOOKUP($B42,Baza!$B$3:$W$51,COLUMN()-1)</f>
        <v>36823</v>
      </c>
      <c r="E42" s="87" t="str">
        <f>VLOOKUP($B42,Baza!$B$3:$W$51,COLUMN()-1)</f>
        <v>CH 4-6</v>
      </c>
      <c r="F42" s="88">
        <f>VLOOKUP($B42,Baza!$B$3:$W$51,COLUMN()-1)</f>
        <v>0</v>
      </c>
      <c r="G42" s="129"/>
      <c r="H42" s="77">
        <f>VLOOKUP($B42,Baza!$B$3:$W$51,COLUMN()-1)</f>
        <v>3</v>
      </c>
      <c r="I42" s="129"/>
      <c r="J42" s="77">
        <f>VLOOKUP($B42,Baza!$B$3:$W$51,COLUMN()-1)</f>
        <v>3.5</v>
      </c>
      <c r="K42" s="129"/>
      <c r="L42" s="77">
        <f>VLOOKUP($B42,Baza!$B$3:$W$51,COLUMN()-1)</f>
        <v>0</v>
      </c>
      <c r="M42" s="131"/>
      <c r="N42" s="134"/>
      <c r="O42" s="78">
        <f>VLOOKUP($B42,Baza!$B$3:$W$51,COLUMN()-1)</f>
        <v>0</v>
      </c>
      <c r="P42" s="79">
        <f>VLOOKUP($B42,Baza!$B$3:$W$51,COLUMN()-1)</f>
        <v>15</v>
      </c>
      <c r="Q42" s="50"/>
    </row>
    <row r="43" spans="1:17">
      <c r="A43" s="137"/>
      <c r="B43" s="85" t="s">
        <v>7</v>
      </c>
      <c r="C43" s="129"/>
      <c r="D43" s="86">
        <f>VLOOKUP($B43,Baza!$B$3:$W$51,COLUMN()-1)</f>
        <v>36259</v>
      </c>
      <c r="E43" s="87" t="str">
        <f>VLOOKUP($B43,Baza!$B$3:$W$51,COLUMN()-1)</f>
        <v>CH 4-6</v>
      </c>
      <c r="F43" s="94">
        <f>VLOOKUP($B43,Baza!$B$3:$W$51,COLUMN()-1)</f>
        <v>5</v>
      </c>
      <c r="G43" s="129"/>
      <c r="H43" s="77">
        <f>VLOOKUP($B43,Baza!$B$3:$W$51,COLUMN()-1)</f>
        <v>0</v>
      </c>
      <c r="I43" s="129"/>
      <c r="J43" s="77">
        <f>VLOOKUP($B43,Baza!$B$3:$W$51,COLUMN()-1)</f>
        <v>0</v>
      </c>
      <c r="K43" s="129"/>
      <c r="L43" s="77">
        <f>VLOOKUP($B43,Baza!$B$3:$W$51,COLUMN()-1)</f>
        <v>0</v>
      </c>
      <c r="M43" s="131"/>
      <c r="N43" s="134"/>
      <c r="O43" s="78">
        <f>VLOOKUP($B43,Baza!$B$3:$W$51,COLUMN()-1)</f>
        <v>0</v>
      </c>
      <c r="P43" s="79">
        <f>VLOOKUP($B43,Baza!$B$3:$W$51,COLUMN()-1)</f>
        <v>0</v>
      </c>
      <c r="Q43" s="50"/>
    </row>
    <row r="44" spans="1:17">
      <c r="A44" s="137"/>
      <c r="B44" s="85" t="s">
        <v>13</v>
      </c>
      <c r="C44" s="129"/>
      <c r="D44" s="86">
        <f>VLOOKUP($B44,Baza!$B$3:$W$51,COLUMN()-1)</f>
        <v>37799</v>
      </c>
      <c r="E44" s="87" t="str">
        <f>VLOOKUP($B44,Baza!$B$3:$W$51,COLUMN()-1)</f>
        <v>CH 1-3</v>
      </c>
      <c r="F44" s="93">
        <f>VLOOKUP($B44,Baza!$B$3:$W$51,COLUMN()-1)</f>
        <v>4</v>
      </c>
      <c r="G44" s="129"/>
      <c r="H44" s="94">
        <f>VLOOKUP($B44,Baza!$B$3:$W$51,COLUMN()-1)</f>
        <v>6</v>
      </c>
      <c r="I44" s="129"/>
      <c r="J44" s="93">
        <f>VLOOKUP($B44,Baza!$B$3:$W$51,COLUMN()-1)</f>
        <v>5</v>
      </c>
      <c r="K44" s="129"/>
      <c r="L44" s="77">
        <f>VLOOKUP($B44,Baza!$B$3:$W$51,COLUMN()-1)</f>
        <v>0</v>
      </c>
      <c r="M44" s="131"/>
      <c r="N44" s="134"/>
      <c r="O44" s="78">
        <f>VLOOKUP($B44,Baza!$B$3:$W$51,COLUMN()-1)</f>
        <v>3</v>
      </c>
      <c r="P44" s="79">
        <f>VLOOKUP($B44,Baza!$B$3:$W$51,COLUMN()-1)</f>
        <v>3</v>
      </c>
      <c r="Q44" s="50"/>
    </row>
    <row r="45" spans="1:17">
      <c r="A45" s="137"/>
      <c r="B45" s="85" t="s">
        <v>22</v>
      </c>
      <c r="C45" s="129"/>
      <c r="D45" s="86">
        <f>VLOOKUP($B45,Baza!$B$3:$W$51,COLUMN()-1)</f>
        <v>37378</v>
      </c>
      <c r="E45" s="87" t="str">
        <f>VLOOKUP($B45,Baza!$B$3:$W$51,COLUMN()-1)</f>
        <v>CH 1-3</v>
      </c>
      <c r="F45" s="94">
        <f>VLOOKUP($B45,Baza!$B$3:$W$51,COLUMN()-1)</f>
        <v>4</v>
      </c>
      <c r="G45" s="129"/>
      <c r="H45" s="93">
        <f>VLOOKUP($B45,Baza!$B$3:$W$51,COLUMN()-1)</f>
        <v>4.5</v>
      </c>
      <c r="I45" s="129"/>
      <c r="J45" s="77">
        <f>VLOOKUP($B45,Baza!$B$3:$W$51,COLUMN()-1)</f>
        <v>2</v>
      </c>
      <c r="K45" s="129"/>
      <c r="L45" s="77">
        <f>VLOOKUP($B45,Baza!$B$3:$W$51,COLUMN()-1)</f>
        <v>0</v>
      </c>
      <c r="M45" s="131"/>
      <c r="N45" s="134"/>
      <c r="O45" s="78">
        <f>VLOOKUP($B45,Baza!$B$3:$W$51,COLUMN()-1)</f>
        <v>9</v>
      </c>
      <c r="P45" s="79">
        <f>VLOOKUP($B45,Baza!$B$3:$W$51,COLUMN()-1)</f>
        <v>16</v>
      </c>
      <c r="Q45" s="50"/>
    </row>
    <row r="46" spans="1:17">
      <c r="A46" s="137"/>
      <c r="B46" s="85" t="s">
        <v>31</v>
      </c>
      <c r="C46" s="129"/>
      <c r="D46" s="86">
        <f>VLOOKUP($B46,Baza!$B$3:$W$51,COLUMN()-1)</f>
        <v>38137</v>
      </c>
      <c r="E46" s="87" t="str">
        <f>VLOOKUP($B46,Baza!$B$3:$W$51,COLUMN()-1)</f>
        <v>CH 1-3</v>
      </c>
      <c r="F46" s="77">
        <f>VLOOKUP($B46,Baza!$B$3:$W$51,COLUMN()-1)</f>
        <v>3</v>
      </c>
      <c r="G46" s="129"/>
      <c r="H46" s="88">
        <f>VLOOKUP($B46,Baza!$B$3:$W$51,COLUMN()-1)</f>
        <v>3.5</v>
      </c>
      <c r="I46" s="129"/>
      <c r="J46" s="77">
        <f>VLOOKUP($B46,Baza!$B$3:$W$51,COLUMN()-1)</f>
        <v>2</v>
      </c>
      <c r="K46" s="129"/>
      <c r="L46" s="77">
        <f>VLOOKUP($B46,Baza!$B$3:$W$51,COLUMN()-1)</f>
        <v>0</v>
      </c>
      <c r="M46" s="131"/>
      <c r="N46" s="134"/>
      <c r="O46" s="78">
        <f>VLOOKUP($B46,Baza!$B$3:$W$51,COLUMN()-1)</f>
        <v>22</v>
      </c>
      <c r="P46" s="79">
        <f>VLOOKUP($B46,Baza!$B$3:$W$51,COLUMN()-1)</f>
        <v>23</v>
      </c>
      <c r="Q46" s="50"/>
    </row>
    <row r="47" spans="1:17">
      <c r="A47" s="137"/>
      <c r="B47" s="85" t="s">
        <v>33</v>
      </c>
      <c r="C47" s="129"/>
      <c r="D47" s="86">
        <f>VLOOKUP($B47,Baza!$B$3:$W$51,COLUMN()-1)</f>
        <v>37374</v>
      </c>
      <c r="E47" s="87" t="str">
        <f>VLOOKUP($B47,Baza!$B$3:$W$51,COLUMN()-1)</f>
        <v>CH 1-3</v>
      </c>
      <c r="F47" s="88">
        <f>VLOOKUP($B47,Baza!$B$3:$W$51,COLUMN()-1)</f>
        <v>2.5</v>
      </c>
      <c r="G47" s="129"/>
      <c r="H47" s="88">
        <f>VLOOKUP($B47,Baza!$B$3:$W$51,COLUMN()-1)</f>
        <v>2</v>
      </c>
      <c r="I47" s="129"/>
      <c r="J47" s="77">
        <f>VLOOKUP($B47,Baza!$B$3:$W$51,COLUMN()-1)</f>
        <v>3</v>
      </c>
      <c r="K47" s="129"/>
      <c r="L47" s="77">
        <f>VLOOKUP($B47,Baza!$B$3:$W$51,COLUMN()-1)</f>
        <v>0</v>
      </c>
      <c r="M47" s="131"/>
      <c r="N47" s="134"/>
      <c r="O47" s="78">
        <f>VLOOKUP($B47,Baza!$B$3:$W$51,COLUMN()-1)</f>
        <v>21</v>
      </c>
      <c r="P47" s="79">
        <f>VLOOKUP($B47,Baza!$B$3:$W$51,COLUMN()-1)</f>
        <v>25</v>
      </c>
      <c r="Q47" s="50"/>
    </row>
    <row r="48" spans="1:17">
      <c r="A48" s="137"/>
      <c r="B48" s="85" t="s">
        <v>50</v>
      </c>
      <c r="C48" s="129"/>
      <c r="D48" s="86">
        <f>VLOOKUP($B48,Baza!$B$3:$W$51,COLUMN()-1)</f>
        <v>37746</v>
      </c>
      <c r="E48" s="87" t="str">
        <f>VLOOKUP($B48,Baza!$B$3:$W$51,COLUMN()-1)</f>
        <v>CH 1-3</v>
      </c>
      <c r="F48" s="77">
        <f>VLOOKUP($B48,Baza!$B$3:$W$51,COLUMN()-1)</f>
        <v>0</v>
      </c>
      <c r="G48" s="129"/>
      <c r="H48" s="88">
        <f>VLOOKUP($B48,Baza!$B$3:$W$51,COLUMN()-1)</f>
        <v>3</v>
      </c>
      <c r="I48" s="129"/>
      <c r="J48" s="93">
        <f>VLOOKUP($B48,Baza!$B$3:$W$51,COLUMN()-1)</f>
        <v>4</v>
      </c>
      <c r="K48" s="129"/>
      <c r="L48" s="77">
        <f>VLOOKUP($B48,Baza!$B$3:$W$51,COLUMN()-1)</f>
        <v>0</v>
      </c>
      <c r="M48" s="131"/>
      <c r="N48" s="134"/>
      <c r="O48" s="78">
        <f>VLOOKUP($B48,Baza!$B$3:$W$51,COLUMN()-1)</f>
        <v>0</v>
      </c>
      <c r="P48" s="79">
        <f>VLOOKUP($B48,Baza!$B$3:$W$51,COLUMN()-1)</f>
        <v>11</v>
      </c>
      <c r="Q48" s="50"/>
    </row>
    <row r="49" spans="1:17">
      <c r="A49" s="137"/>
      <c r="B49" s="85" t="s">
        <v>9</v>
      </c>
      <c r="C49" s="129"/>
      <c r="D49" s="86">
        <f>VLOOKUP($B49,Baza!$B$3:$W$51,COLUMN()-1)</f>
        <v>37161</v>
      </c>
      <c r="E49" s="87" t="str">
        <f>VLOOKUP($B49,Baza!$B$3:$W$51,COLUMN()-1)</f>
        <v>DZ 4-6</v>
      </c>
      <c r="F49" s="93">
        <f>VLOOKUP($B49,Baza!$B$3:$W$51,COLUMN()-1)</f>
        <v>5</v>
      </c>
      <c r="G49" s="129"/>
      <c r="H49" s="94">
        <f>VLOOKUP($B49,Baza!$B$3:$W$51,COLUMN()-1)</f>
        <v>4</v>
      </c>
      <c r="I49" s="129"/>
      <c r="J49" s="93">
        <f>VLOOKUP($B49,Baza!$B$3:$W$51,COLUMN()-1)</f>
        <v>5.5</v>
      </c>
      <c r="K49" s="129"/>
      <c r="L49" s="77">
        <f>VLOOKUP($B49,Baza!$B$3:$W$51,COLUMN()-1)</f>
        <v>0</v>
      </c>
      <c r="M49" s="131"/>
      <c r="N49" s="134"/>
      <c r="O49" s="78">
        <f>VLOOKUP($B49,Baza!$B$3:$W$51,COLUMN()-1)</f>
        <v>1</v>
      </c>
      <c r="P49" s="79">
        <f>VLOOKUP($B49,Baza!$B$3:$W$51,COLUMN()-1)</f>
        <v>4</v>
      </c>
      <c r="Q49" s="50"/>
    </row>
    <row r="50" spans="1:17">
      <c r="A50" s="137"/>
      <c r="B50" s="85" t="s">
        <v>41</v>
      </c>
      <c r="C50" s="129"/>
      <c r="D50" s="86">
        <f>VLOOKUP($B50,Baza!$B$3:$W$51,COLUMN()-1)</f>
        <v>38124</v>
      </c>
      <c r="E50" s="87" t="str">
        <f>VLOOKUP($B50,Baza!$B$3:$W$51,COLUMN()-1)</f>
        <v>DZ 1-3</v>
      </c>
      <c r="F50" s="88">
        <f>VLOOKUP($B50,Baza!$B$3:$W$51,COLUMN()-1)</f>
        <v>1.5</v>
      </c>
      <c r="G50" s="129"/>
      <c r="H50" s="88">
        <f>VLOOKUP($B50,Baza!$B$3:$W$51,COLUMN()-1)</f>
        <v>1.5</v>
      </c>
      <c r="I50" s="129"/>
      <c r="J50" s="77">
        <f>VLOOKUP($B50,Baza!$B$3:$W$51,COLUMN()-1)</f>
        <v>1</v>
      </c>
      <c r="K50" s="129"/>
      <c r="L50" s="77">
        <f>VLOOKUP($B50,Baza!$B$3:$W$51,COLUMN()-1)</f>
        <v>0</v>
      </c>
      <c r="M50" s="131"/>
      <c r="N50" s="134"/>
      <c r="O50" s="78">
        <f>VLOOKUP($B50,Baza!$B$3:$W$51,COLUMN()-1)</f>
        <v>24</v>
      </c>
      <c r="P50" s="79">
        <f>VLOOKUP($B50,Baza!$B$3:$W$51,COLUMN()-1)</f>
        <v>31</v>
      </c>
      <c r="Q50" s="50"/>
    </row>
    <row r="51" spans="1:17" ht="16.5" thickBot="1">
      <c r="A51" s="138"/>
      <c r="B51" s="80" t="s">
        <v>61</v>
      </c>
      <c r="C51" s="117"/>
      <c r="D51" s="81">
        <f>VLOOKUP($B51,Baza!$B$3:$W$51,COLUMN()-1)</f>
        <v>37856</v>
      </c>
      <c r="E51" s="82" t="str">
        <f>VLOOKUP($B51,Baza!$B$3:$W$51,COLUMN()-1)</f>
        <v>DZ 1-3</v>
      </c>
      <c r="F51" s="58">
        <f>VLOOKUP($B51,Baza!$B$3:$W$51,COLUMN()-1)</f>
        <v>0</v>
      </c>
      <c r="G51" s="117"/>
      <c r="H51" s="58">
        <f>VLOOKUP($B51,Baza!$B$3:$W$51,COLUMN()-1)</f>
        <v>0.5</v>
      </c>
      <c r="I51" s="117"/>
      <c r="J51" s="58">
        <f>VLOOKUP($B51,Baza!$B$3:$W$51,COLUMN()-1)</f>
        <v>1</v>
      </c>
      <c r="K51" s="117"/>
      <c r="L51" s="58">
        <f>VLOOKUP($B51,Baza!$B$3:$W$51,COLUMN()-1)</f>
        <v>0</v>
      </c>
      <c r="M51" s="132"/>
      <c r="N51" s="135"/>
      <c r="O51" s="83">
        <f>VLOOKUP($B51,Baza!$B$3:$W$51,COLUMN()-1)</f>
        <v>0</v>
      </c>
      <c r="P51" s="84">
        <f>VLOOKUP($B51,Baza!$B$3:$W$51,COLUMN()-1)</f>
        <v>26</v>
      </c>
      <c r="Q51" s="50"/>
    </row>
    <row r="52" spans="1:17">
      <c r="A52" s="107"/>
      <c r="B52" s="15"/>
      <c r="C52" s="17"/>
      <c r="D52" s="16"/>
      <c r="E52" s="56"/>
      <c r="F52" s="59"/>
      <c r="G52" s="17"/>
      <c r="H52" s="59"/>
      <c r="I52" s="17"/>
      <c r="J52" s="59"/>
      <c r="K52" s="17"/>
      <c r="L52" s="59"/>
      <c r="M52" s="17"/>
      <c r="N52" s="109"/>
      <c r="O52" s="1"/>
    </row>
    <row r="53" spans="1:17">
      <c r="A53" s="107"/>
      <c r="B53" s="15"/>
      <c r="C53" s="17"/>
      <c r="D53" s="16"/>
      <c r="E53" s="56"/>
      <c r="F53" s="59"/>
      <c r="G53" s="17"/>
      <c r="H53" s="59"/>
      <c r="I53" s="17"/>
      <c r="J53" s="59"/>
      <c r="K53" s="17"/>
      <c r="L53" s="59"/>
      <c r="M53" s="17"/>
      <c r="N53" s="109"/>
      <c r="O53" s="1"/>
    </row>
    <row r="54" spans="1:17">
      <c r="A54" s="107"/>
      <c r="B54" s="15"/>
      <c r="C54" s="17"/>
      <c r="D54" s="16"/>
      <c r="E54" s="56"/>
      <c r="F54" s="59"/>
      <c r="G54" s="17"/>
      <c r="H54" s="59"/>
      <c r="I54" s="17"/>
      <c r="J54" s="59"/>
      <c r="K54" s="17"/>
      <c r="L54" s="59"/>
      <c r="M54" s="17"/>
      <c r="N54" s="109"/>
      <c r="O54" s="1"/>
    </row>
    <row r="55" spans="1:17">
      <c r="A55" s="107"/>
      <c r="B55" s="15"/>
      <c r="C55" s="17"/>
      <c r="D55" s="16"/>
      <c r="E55" s="56"/>
      <c r="F55" s="59"/>
      <c r="G55" s="17"/>
      <c r="H55" s="59"/>
      <c r="I55" s="17"/>
      <c r="J55" s="59"/>
      <c r="K55" s="17"/>
      <c r="L55" s="59"/>
      <c r="M55" s="17"/>
      <c r="N55" s="109"/>
      <c r="O55" s="1"/>
    </row>
    <row r="56" spans="1:17">
      <c r="A56" s="107"/>
      <c r="B56" s="15"/>
      <c r="C56" s="17"/>
      <c r="D56" s="16"/>
      <c r="E56" s="56"/>
      <c r="F56" s="59"/>
      <c r="G56" s="17"/>
      <c r="H56" s="59"/>
      <c r="I56" s="17"/>
      <c r="J56" s="59"/>
      <c r="K56" s="17"/>
      <c r="L56" s="59"/>
      <c r="M56" s="17"/>
      <c r="N56" s="109"/>
      <c r="O56" s="1"/>
    </row>
    <row r="57" spans="1:17">
      <c r="A57" s="107"/>
      <c r="B57" s="15"/>
      <c r="C57" s="17"/>
      <c r="D57" s="16"/>
      <c r="E57" s="56"/>
      <c r="F57" s="59"/>
      <c r="G57" s="17"/>
      <c r="H57" s="59"/>
      <c r="I57" s="17"/>
      <c r="J57" s="59"/>
      <c r="K57" s="17"/>
      <c r="L57" s="59"/>
      <c r="M57" s="17"/>
      <c r="N57" s="109"/>
      <c r="O57" s="1"/>
    </row>
  </sheetData>
  <sortState ref="A3:P51">
    <sortCondition ref="C3:C51"/>
  </sortState>
  <mergeCells count="61">
    <mergeCell ref="A1:A2"/>
    <mergeCell ref="A27:A32"/>
    <mergeCell ref="A33:A40"/>
    <mergeCell ref="A41:A51"/>
    <mergeCell ref="K41:K51"/>
    <mergeCell ref="C33:C40"/>
    <mergeCell ref="C41:C51"/>
    <mergeCell ref="C27:C32"/>
    <mergeCell ref="B1:B2"/>
    <mergeCell ref="C1:C2"/>
    <mergeCell ref="D1:D2"/>
    <mergeCell ref="E1:E2"/>
    <mergeCell ref="O1:O2"/>
    <mergeCell ref="P1:P2"/>
    <mergeCell ref="G6:G16"/>
    <mergeCell ref="I6:I16"/>
    <mergeCell ref="K6:K16"/>
    <mergeCell ref="M6:M16"/>
    <mergeCell ref="N6:N16"/>
    <mergeCell ref="F1:G1"/>
    <mergeCell ref="H1:I1"/>
    <mergeCell ref="J1:K1"/>
    <mergeCell ref="L1:M1"/>
    <mergeCell ref="N1:N2"/>
    <mergeCell ref="N19:N20"/>
    <mergeCell ref="G17:G18"/>
    <mergeCell ref="G19:G20"/>
    <mergeCell ref="I17:I18"/>
    <mergeCell ref="I19:I20"/>
    <mergeCell ref="K17:K18"/>
    <mergeCell ref="G27:G32"/>
    <mergeCell ref="G33:G40"/>
    <mergeCell ref="G41:G51"/>
    <mergeCell ref="I41:I51"/>
    <mergeCell ref="I22:I26"/>
    <mergeCell ref="M41:M51"/>
    <mergeCell ref="N41:N51"/>
    <mergeCell ref="I27:I32"/>
    <mergeCell ref="K27:K32"/>
    <mergeCell ref="M27:M32"/>
    <mergeCell ref="N27:N32"/>
    <mergeCell ref="M33:M40"/>
    <mergeCell ref="N33:N40"/>
    <mergeCell ref="I33:I40"/>
    <mergeCell ref="K33:K40"/>
    <mergeCell ref="K22:K26"/>
    <mergeCell ref="M22:M26"/>
    <mergeCell ref="N22:N26"/>
    <mergeCell ref="A6:A16"/>
    <mergeCell ref="A17:A18"/>
    <mergeCell ref="C6:C16"/>
    <mergeCell ref="C17:C18"/>
    <mergeCell ref="C19:C20"/>
    <mergeCell ref="C22:C26"/>
    <mergeCell ref="A19:A20"/>
    <mergeCell ref="A22:A26"/>
    <mergeCell ref="G22:G26"/>
    <mergeCell ref="M17:M18"/>
    <mergeCell ref="K19:K20"/>
    <mergeCell ref="M19:M20"/>
    <mergeCell ref="N17:N18"/>
  </mergeCells>
  <phoneticPr fontId="0" type="noConversion"/>
  <conditionalFormatting sqref="I41:I43 I31 I45 I2 K2 M2 G1:G6 G17 G19:G22 G27 G33 G41 G52:G1048576 M41:M50 M4:M33 I27 K29:K33 K41:K50">
    <cfRule type="cellIs" dxfId="37" priority="38" stopIfTrue="1" operator="equal">
      <formula>100</formula>
    </cfRule>
  </conditionalFormatting>
  <conditionalFormatting sqref="G3:G6 G17 G19:G22 G27 G33 G41 C41 A3:A6 A17 B3:B51 C3:C6 C17 C19 C21:C22 C27 C33 A19 A21:A22 A27 A33 A41 M41:N51 O3:Q51 M3:N33 H3:H51 I41:I51 I3:I33 J3:J51 L3:L51 K3:K33 K41:K51 D3:F51">
    <cfRule type="expression" dxfId="36" priority="27">
      <formula>"E=""CH 1-3"""</formula>
    </cfRule>
  </conditionalFormatting>
  <conditionalFormatting sqref="I3">
    <cfRule type="cellIs" dxfId="35" priority="26" stopIfTrue="1" operator="equal">
      <formula>100</formula>
    </cfRule>
  </conditionalFormatting>
  <conditionalFormatting sqref="K3">
    <cfRule type="cellIs" dxfId="34" priority="25" stopIfTrue="1" operator="equal">
      <formula>100</formula>
    </cfRule>
  </conditionalFormatting>
  <conditionalFormatting sqref="I4">
    <cfRule type="cellIs" dxfId="33" priority="24" stopIfTrue="1" operator="equal">
      <formula>100</formula>
    </cfRule>
  </conditionalFormatting>
  <conditionalFormatting sqref="I5">
    <cfRule type="cellIs" dxfId="32" priority="23" stopIfTrue="1" operator="equal">
      <formula>100</formula>
    </cfRule>
  </conditionalFormatting>
  <conditionalFormatting sqref="K4">
    <cfRule type="cellIs" dxfId="31" priority="22" stopIfTrue="1" operator="equal">
      <formula>100</formula>
    </cfRule>
  </conditionalFormatting>
  <conditionalFormatting sqref="K5">
    <cfRule type="cellIs" dxfId="30" priority="21" stopIfTrue="1" operator="equal">
      <formula>100</formula>
    </cfRule>
  </conditionalFormatting>
  <conditionalFormatting sqref="I6">
    <cfRule type="cellIs" dxfId="29" priority="20" stopIfTrue="1" operator="equal">
      <formula>100</formula>
    </cfRule>
  </conditionalFormatting>
  <conditionalFormatting sqref="K6">
    <cfRule type="cellIs" dxfId="28" priority="19" stopIfTrue="1" operator="equal">
      <formula>100</formula>
    </cfRule>
  </conditionalFormatting>
  <conditionalFormatting sqref="I17">
    <cfRule type="cellIs" dxfId="27" priority="18" stopIfTrue="1" operator="equal">
      <formula>100</formula>
    </cfRule>
  </conditionalFormatting>
  <conditionalFormatting sqref="I19">
    <cfRule type="cellIs" dxfId="26" priority="17" stopIfTrue="1" operator="equal">
      <formula>100</formula>
    </cfRule>
  </conditionalFormatting>
  <conditionalFormatting sqref="K17">
    <cfRule type="cellIs" dxfId="25" priority="16" stopIfTrue="1" operator="equal">
      <formula>100</formula>
    </cfRule>
  </conditionalFormatting>
  <conditionalFormatting sqref="K19">
    <cfRule type="cellIs" dxfId="24" priority="15" stopIfTrue="1" operator="equal">
      <formula>100</formula>
    </cfRule>
  </conditionalFormatting>
  <conditionalFormatting sqref="N17">
    <cfRule type="cellIs" dxfId="23" priority="14" stopIfTrue="1" operator="equal">
      <formula>100</formula>
    </cfRule>
  </conditionalFormatting>
  <conditionalFormatting sqref="N19">
    <cfRule type="cellIs" dxfId="22" priority="13" stopIfTrue="1" operator="equal">
      <formula>100</formula>
    </cfRule>
  </conditionalFormatting>
  <conditionalFormatting sqref="I21">
    <cfRule type="cellIs" dxfId="21" priority="12" stopIfTrue="1" operator="equal">
      <formula>100</formula>
    </cfRule>
  </conditionalFormatting>
  <conditionalFormatting sqref="K21">
    <cfRule type="cellIs" dxfId="20" priority="11" stopIfTrue="1" operator="equal">
      <formula>100</formula>
    </cfRule>
  </conditionalFormatting>
  <conditionalFormatting sqref="N6">
    <cfRule type="cellIs" dxfId="19" priority="10" stopIfTrue="1" operator="equal">
      <formula>100</formula>
    </cfRule>
  </conditionalFormatting>
  <conditionalFormatting sqref="N41">
    <cfRule type="cellIs" dxfId="18" priority="9" stopIfTrue="1" operator="equal">
      <formula>100</formula>
    </cfRule>
  </conditionalFormatting>
  <conditionalFormatting sqref="I33">
    <cfRule type="cellIs" dxfId="17" priority="8" stopIfTrue="1" operator="equal">
      <formula>100</formula>
    </cfRule>
  </conditionalFormatting>
  <conditionalFormatting sqref="N33">
    <cfRule type="cellIs" dxfId="16" priority="7" stopIfTrue="1" operator="equal">
      <formula>100</formula>
    </cfRule>
  </conditionalFormatting>
  <conditionalFormatting sqref="K27">
    <cfRule type="cellIs" dxfId="15" priority="6" stopIfTrue="1" operator="equal">
      <formula>100</formula>
    </cfRule>
  </conditionalFormatting>
  <conditionalFormatting sqref="N27">
    <cfRule type="cellIs" dxfId="14" priority="5" stopIfTrue="1" operator="equal">
      <formula>100</formula>
    </cfRule>
  </conditionalFormatting>
  <conditionalFormatting sqref="I22">
    <cfRule type="cellIs" dxfId="13" priority="4" stopIfTrue="1" operator="equal">
      <formula>100</formula>
    </cfRule>
  </conditionalFormatting>
  <conditionalFormatting sqref="K22">
    <cfRule type="cellIs" dxfId="12" priority="3" stopIfTrue="1" operator="equal">
      <formula>100</formula>
    </cfRule>
  </conditionalFormatting>
  <conditionalFormatting sqref="N22">
    <cfRule type="cellIs" dxfId="11" priority="2" stopIfTrue="1" operator="equal">
      <formula>100</formula>
    </cfRule>
  </conditionalFormatting>
  <conditionalFormatting sqref="N19">
    <cfRule type="cellIs" dxfId="10" priority="1" stopIfTrue="1" operator="equal">
      <formula>100</formula>
    </cfRule>
  </conditionalFormatting>
  <dataValidations count="1">
    <dataValidation type="list" allowBlank="1" showInputMessage="1" showErrorMessage="1" sqref="E3:E51">
      <formula1>$B$53:$B$56</formula1>
    </dataValidation>
  </dataValidations>
  <pageMargins left="0.75" right="0.75" top="1" bottom="1" header="0.5" footer="0.5"/>
  <pageSetup paperSize="9" orientation="portrait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X31"/>
  <sheetViews>
    <sheetView zoomScaleNormal="100" workbookViewId="0">
      <selection activeCell="E28" sqref="E27:E28"/>
    </sheetView>
  </sheetViews>
  <sheetFormatPr defaultRowHeight="15.75"/>
  <cols>
    <col min="1" max="1" width="5.7109375" style="18" bestFit="1" customWidth="1"/>
    <col min="2" max="2" width="22.85546875" style="2" customWidth="1"/>
    <col min="3" max="3" width="37.140625" style="2" customWidth="1"/>
    <col min="4" max="5" width="15.7109375" style="19" customWidth="1"/>
    <col min="6" max="6" width="8.7109375" style="19" bestFit="1" customWidth="1"/>
    <col min="7" max="7" width="6.42578125" style="34" bestFit="1" customWidth="1"/>
    <col min="8" max="8" width="8.7109375" style="19" bestFit="1" customWidth="1"/>
    <col min="9" max="9" width="10.7109375" style="34" customWidth="1"/>
    <col min="10" max="10" width="8.7109375" style="19" bestFit="1" customWidth="1"/>
    <col min="11" max="11" width="6.42578125" style="34" bestFit="1" customWidth="1"/>
    <col min="12" max="12" width="8.7109375" style="19" bestFit="1" customWidth="1"/>
    <col min="13" max="13" width="6.42578125" style="34" bestFit="1" customWidth="1"/>
    <col min="14" max="14" width="7" style="20" bestFit="1" customWidth="1"/>
    <col min="15" max="15" width="6.5703125" style="2" bestFit="1" customWidth="1"/>
    <col min="16" max="16" width="6" style="2" bestFit="1" customWidth="1"/>
    <col min="17" max="17" width="6" style="2" customWidth="1"/>
    <col min="18" max="18" width="9.140625" style="2"/>
    <col min="19" max="22" width="9.140625" style="48"/>
    <col min="23" max="16384" width="9.140625" style="2"/>
  </cols>
  <sheetData>
    <row r="1" spans="1:24" s="21" customFormat="1">
      <c r="A1" s="118" t="s">
        <v>0</v>
      </c>
      <c r="B1" s="120" t="s">
        <v>1</v>
      </c>
      <c r="C1" s="120" t="s">
        <v>43</v>
      </c>
      <c r="D1" s="120" t="s">
        <v>2</v>
      </c>
      <c r="E1" s="116" t="s">
        <v>73</v>
      </c>
      <c r="F1" s="115" t="s">
        <v>63</v>
      </c>
      <c r="G1" s="115"/>
      <c r="H1" s="115" t="s">
        <v>64</v>
      </c>
      <c r="I1" s="115"/>
      <c r="J1" s="115" t="s">
        <v>65</v>
      </c>
      <c r="K1" s="115"/>
      <c r="L1" s="115" t="s">
        <v>66</v>
      </c>
      <c r="M1" s="122"/>
      <c r="N1" s="123" t="s">
        <v>44</v>
      </c>
      <c r="O1" s="125" t="s">
        <v>71</v>
      </c>
      <c r="P1" s="127" t="s">
        <v>72</v>
      </c>
      <c r="Q1" s="49"/>
      <c r="R1" s="53"/>
      <c r="S1" s="53"/>
      <c r="T1" s="53"/>
      <c r="U1" s="53"/>
      <c r="V1" s="53"/>
      <c r="W1" s="53"/>
      <c r="X1" s="53"/>
    </row>
    <row r="2" spans="1:24" s="21" customFormat="1" ht="16.5" thickBot="1">
      <c r="A2" s="119"/>
      <c r="B2" s="121"/>
      <c r="C2" s="121"/>
      <c r="D2" s="121"/>
      <c r="E2" s="117"/>
      <c r="F2" s="23" t="s">
        <v>68</v>
      </c>
      <c r="G2" s="28" t="s">
        <v>69</v>
      </c>
      <c r="H2" s="23" t="s">
        <v>68</v>
      </c>
      <c r="I2" s="28" t="s">
        <v>69</v>
      </c>
      <c r="J2" s="23" t="s">
        <v>68</v>
      </c>
      <c r="K2" s="28" t="s">
        <v>69</v>
      </c>
      <c r="L2" s="23" t="s">
        <v>68</v>
      </c>
      <c r="M2" s="37" t="s">
        <v>69</v>
      </c>
      <c r="N2" s="124"/>
      <c r="O2" s="126"/>
      <c r="P2" s="128"/>
      <c r="Q2" s="49"/>
      <c r="R2" s="53"/>
      <c r="S2" s="53"/>
      <c r="T2" s="53"/>
      <c r="U2" s="53"/>
      <c r="V2" s="53"/>
      <c r="W2" s="53"/>
      <c r="X2" s="53"/>
    </row>
    <row r="3" spans="1:24">
      <c r="A3" s="24">
        <v>1</v>
      </c>
      <c r="B3" s="25" t="s">
        <v>14</v>
      </c>
      <c r="C3" s="25" t="str">
        <f>VLOOKUP($B3,Baza!$B$3:$W$51,COLUMN()-1)</f>
        <v>SP 3 Czechowice-Dziedzice</v>
      </c>
      <c r="D3" s="26">
        <f>VLOOKUP($B3,Baza!$B$3:$W$51,COLUMN()-1)</f>
        <v>36240</v>
      </c>
      <c r="E3" s="26" t="str">
        <f>VLOOKUP($B3,Baza!$B$3:$W$51,COLUMN()-1)</f>
        <v>CH 4-6</v>
      </c>
      <c r="F3" s="27">
        <f>VLOOKUP($B3,Baza!$B$3:$W$51,COLUMN()-1)</f>
        <v>4</v>
      </c>
      <c r="G3" s="29">
        <f>VLOOKUP($B3,Baza!$B$3:$W$51,COLUMN()-1)</f>
        <v>8</v>
      </c>
      <c r="H3" s="27">
        <f>VLOOKUP($B3,Baza!$B$3:$W$51,COLUMN()-1)</f>
        <v>6</v>
      </c>
      <c r="I3" s="29">
        <f>VLOOKUP($B3,Baza!$B$3:$W$51,COLUMN()-1)</f>
        <v>1</v>
      </c>
      <c r="J3" s="27">
        <f>VLOOKUP($B3,Baza!$B$3:$W$51,COLUMN()-1)</f>
        <v>5</v>
      </c>
      <c r="K3" s="35">
        <f>VLOOKUP($B3,Baza!$B$3:$W$51,COLUMN()-1)</f>
        <v>2</v>
      </c>
      <c r="L3" s="27">
        <f>VLOOKUP($B3,Baza!$B$3:$W$51,COLUMN()-1)</f>
        <v>0</v>
      </c>
      <c r="M3" s="35">
        <f>VLOOKUP($B3,Baza!$B$3:$W$51,COLUMN()-1)</f>
        <v>0</v>
      </c>
      <c r="N3" s="38">
        <f>VLOOKUP($B3,Baza!$B$3:$W$51,COLUMN()-1)</f>
        <v>15</v>
      </c>
      <c r="O3" s="45">
        <f>VLOOKUP($B3,Baza!$B$3:$W$51,COLUMN()-1)</f>
        <v>1</v>
      </c>
      <c r="P3" s="46">
        <f>VLOOKUP($B3,Baza!$B$3:$W$51,COLUMN()-1)</f>
        <v>2</v>
      </c>
      <c r="Q3" s="50"/>
      <c r="R3" s="54"/>
      <c r="S3" s="54"/>
      <c r="T3" s="54"/>
      <c r="U3" s="54"/>
      <c r="V3" s="54"/>
      <c r="W3" s="54"/>
      <c r="X3" s="54"/>
    </row>
    <row r="4" spans="1:24">
      <c r="A4" s="3">
        <f>+A3+1</f>
        <v>2</v>
      </c>
      <c r="B4" s="4" t="s">
        <v>15</v>
      </c>
      <c r="C4" s="4" t="str">
        <f>VLOOKUP($B4,Baza!$B$3:$W$51,COLUMN()-1)</f>
        <v>SP Porąbka</v>
      </c>
      <c r="D4" s="5">
        <f>VLOOKUP($B4,Baza!$B$3:$W$51,COLUMN()-1)</f>
        <v>36412</v>
      </c>
      <c r="E4" s="5" t="str">
        <f>VLOOKUP($B4,Baza!$B$3:$W$51,COLUMN()-1)</f>
        <v>CH 4-6</v>
      </c>
      <c r="F4" s="6">
        <f>VLOOKUP($B4,Baza!$B$3:$W$51,COLUMN()-1)</f>
        <v>4</v>
      </c>
      <c r="G4" s="30">
        <f>VLOOKUP($B4,Baza!$B$3:$W$51,COLUMN()-1)</f>
        <v>9</v>
      </c>
      <c r="H4" s="6">
        <f>VLOOKUP($B4,Baza!$B$3:$W$51,COLUMN()-1)</f>
        <v>6</v>
      </c>
      <c r="I4" s="30">
        <f>VLOOKUP($B4,Baza!$B$3:$W$51,COLUMN()-1)</f>
        <v>2</v>
      </c>
      <c r="J4" s="6">
        <f>VLOOKUP($B4,Baza!$B$3:$W$51,COLUMN()-1)</f>
        <v>4</v>
      </c>
      <c r="K4" s="36">
        <f>VLOOKUP($B4,Baza!$B$3:$W$51,COLUMN()-1)</f>
        <v>8</v>
      </c>
      <c r="L4" s="6">
        <f>VLOOKUP($B4,Baza!$B$3:$W$51,COLUMN()-1)</f>
        <v>0</v>
      </c>
      <c r="M4" s="30">
        <f>VLOOKUP($B4,Baza!$B$3:$W$51,COLUMN()-1)</f>
        <v>0</v>
      </c>
      <c r="N4" s="39">
        <f>VLOOKUP($B4,Baza!$B$3:$W$51,COLUMN()-1)</f>
        <v>14</v>
      </c>
      <c r="O4" s="41">
        <f>VLOOKUP($B4,Baza!$B$3:$W$51,COLUMN()-1)</f>
        <v>2</v>
      </c>
      <c r="P4" s="42">
        <f>VLOOKUP($B4,Baza!$B$3:$W$51,COLUMN()-1)</f>
        <v>8</v>
      </c>
      <c r="Q4" s="50"/>
      <c r="R4" s="54"/>
      <c r="S4" s="54"/>
      <c r="T4" s="54"/>
      <c r="U4" s="54"/>
      <c r="V4" s="54"/>
      <c r="W4" s="54"/>
      <c r="X4" s="54"/>
    </row>
    <row r="5" spans="1:24">
      <c r="A5" s="3">
        <f t="shared" ref="A5:A23" si="0">+A4+1</f>
        <v>3</v>
      </c>
      <c r="B5" s="4" t="s">
        <v>21</v>
      </c>
      <c r="C5" s="4" t="str">
        <f>VLOOKUP($B5,Baza!$B$3:$W$51,COLUMN()-1)</f>
        <v>SP Porąbka</v>
      </c>
      <c r="D5" s="5">
        <f>VLOOKUP($B5,Baza!$B$3:$W$51,COLUMN()-1)</f>
        <v>37181</v>
      </c>
      <c r="E5" s="5" t="str">
        <f>VLOOKUP($B5,Baza!$B$3:$W$51,COLUMN()-1)</f>
        <v>CH 4-6</v>
      </c>
      <c r="F5" s="6">
        <f>VLOOKUP($B5,Baza!$B$3:$W$51,COLUMN()-1)</f>
        <v>4</v>
      </c>
      <c r="G5" s="30">
        <f>VLOOKUP($B5,Baza!$B$3:$W$51,COLUMN()-1)</f>
        <v>15</v>
      </c>
      <c r="H5" s="6">
        <f>VLOOKUP($B5,Baza!$B$3:$W$51,COLUMN()-1)</f>
        <v>4</v>
      </c>
      <c r="I5" s="30">
        <f>VLOOKUP($B5,Baza!$B$3:$W$51,COLUMN()-1)</f>
        <v>16</v>
      </c>
      <c r="J5" s="6">
        <f>VLOOKUP($B5,Baza!$B$3:$W$51,COLUMN()-1)</f>
        <v>5</v>
      </c>
      <c r="K5" s="36">
        <f>VLOOKUP($B5,Baza!$B$3:$W$51,COLUMN()-1)</f>
        <v>5</v>
      </c>
      <c r="L5" s="6">
        <f>VLOOKUP($B5,Baza!$B$3:$W$51,COLUMN()-1)</f>
        <v>0</v>
      </c>
      <c r="M5" s="30">
        <f>VLOOKUP($B5,Baza!$B$3:$W$51,COLUMN()-1)</f>
        <v>0</v>
      </c>
      <c r="N5" s="39">
        <f>VLOOKUP($B5,Baza!$B$3:$W$51,COLUMN()-1)</f>
        <v>13</v>
      </c>
      <c r="O5" s="41">
        <f>VLOOKUP($B5,Baza!$B$3:$W$51,COLUMN()-1)</f>
        <v>5</v>
      </c>
      <c r="P5" s="42">
        <f>VLOOKUP($B5,Baza!$B$3:$W$51,COLUMN()-1)</f>
        <v>15</v>
      </c>
      <c r="Q5" s="50"/>
      <c r="R5" s="54"/>
      <c r="S5" s="54"/>
      <c r="T5" s="54"/>
      <c r="U5" s="54"/>
      <c r="V5" s="54"/>
      <c r="W5" s="54"/>
      <c r="X5" s="54"/>
    </row>
    <row r="6" spans="1:24">
      <c r="A6" s="3">
        <f t="shared" si="0"/>
        <v>4</v>
      </c>
      <c r="B6" s="4" t="s">
        <v>12</v>
      </c>
      <c r="C6" s="4" t="str">
        <f>VLOOKUP($B6,Baza!$B$3:$W$51,COLUMN()-1)</f>
        <v>SP 3 Czechowice-Dziedzice</v>
      </c>
      <c r="D6" s="5">
        <f>VLOOKUP($B6,Baza!$B$3:$W$51,COLUMN()-1)</f>
        <v>36872</v>
      </c>
      <c r="E6" s="5" t="str">
        <f>VLOOKUP($B6,Baza!$B$3:$W$51,COLUMN()-1)</f>
        <v>CH 4-6</v>
      </c>
      <c r="F6" s="6">
        <f>VLOOKUP($B6,Baza!$B$3:$W$51,COLUMN()-1)</f>
        <v>5</v>
      </c>
      <c r="G6" s="30">
        <f>VLOOKUP($B6,Baza!$B$3:$W$51,COLUMN()-1)</f>
        <v>6</v>
      </c>
      <c r="H6" s="6">
        <f>VLOOKUP($B6,Baza!$B$3:$W$51,COLUMN()-1)</f>
        <v>4</v>
      </c>
      <c r="I6" s="30">
        <f>VLOOKUP($B6,Baza!$B$3:$W$51,COLUMN()-1)</f>
        <v>13</v>
      </c>
      <c r="J6" s="6">
        <f>VLOOKUP($B6,Baza!$B$3:$W$51,COLUMN()-1)</f>
        <v>4</v>
      </c>
      <c r="K6" s="36">
        <f>VLOOKUP($B6,Baza!$B$3:$W$51,COLUMN()-1)</f>
        <v>10</v>
      </c>
      <c r="L6" s="6">
        <f>VLOOKUP($B6,Baza!$B$3:$W$51,COLUMN()-1)</f>
        <v>0</v>
      </c>
      <c r="M6" s="30">
        <f>VLOOKUP($B6,Baza!$B$3:$W$51,COLUMN()-1)</f>
        <v>0</v>
      </c>
      <c r="N6" s="39">
        <f>VLOOKUP($B6,Baza!$B$3:$W$51,COLUMN()-1)</f>
        <v>13</v>
      </c>
      <c r="O6" s="41">
        <f>VLOOKUP($B6,Baza!$B$3:$W$51,COLUMN()-1)</f>
        <v>6</v>
      </c>
      <c r="P6" s="42">
        <f>VLOOKUP($B6,Baza!$B$3:$W$51,COLUMN()-1)</f>
        <v>10</v>
      </c>
      <c r="Q6" s="50"/>
      <c r="R6" s="54"/>
      <c r="S6" s="54"/>
      <c r="T6" s="54"/>
      <c r="U6" s="54"/>
      <c r="V6" s="54"/>
      <c r="W6" s="54"/>
      <c r="X6" s="54"/>
    </row>
    <row r="7" spans="1:24">
      <c r="A7" s="3">
        <f t="shared" si="0"/>
        <v>5</v>
      </c>
      <c r="B7" s="4" t="s">
        <v>20</v>
      </c>
      <c r="C7" s="4" t="str">
        <f>VLOOKUP($B7,Baza!$B$3:$W$51,COLUMN()-1)</f>
        <v>SP Porąbka</v>
      </c>
      <c r="D7" s="5">
        <f>VLOOKUP($B7,Baza!$B$3:$W$51,COLUMN()-1)</f>
        <v>36965</v>
      </c>
      <c r="E7" s="5" t="str">
        <f>VLOOKUP($B7,Baza!$B$3:$W$51,COLUMN()-1)</f>
        <v>CH 4-6</v>
      </c>
      <c r="F7" s="6">
        <f>VLOOKUP($B7,Baza!$B$3:$W$51,COLUMN()-1)</f>
        <v>4</v>
      </c>
      <c r="G7" s="30">
        <f>VLOOKUP($B7,Baza!$B$3:$W$51,COLUMN()-1)</f>
        <v>14</v>
      </c>
      <c r="H7" s="6">
        <f>VLOOKUP($B7,Baza!$B$3:$W$51,COLUMN()-1)</f>
        <v>4.5</v>
      </c>
      <c r="I7" s="30">
        <f>VLOOKUP($B7,Baza!$B$3:$W$51,COLUMN()-1)</f>
        <v>7</v>
      </c>
      <c r="J7" s="6">
        <f>VLOOKUP($B7,Baza!$B$3:$W$51,COLUMN()-1)</f>
        <v>4</v>
      </c>
      <c r="K7" s="36">
        <f>VLOOKUP($B7,Baza!$B$3:$W$51,COLUMN()-1)</f>
        <v>12</v>
      </c>
      <c r="L7" s="6">
        <f>VLOOKUP($B7,Baza!$B$3:$W$51,COLUMN()-1)</f>
        <v>0</v>
      </c>
      <c r="M7" s="30">
        <f>VLOOKUP($B7,Baza!$B$3:$W$51,COLUMN()-1)</f>
        <v>0</v>
      </c>
      <c r="N7" s="39">
        <f>VLOOKUP($B7,Baza!$B$3:$W$51,COLUMN()-1)</f>
        <v>12.5</v>
      </c>
      <c r="O7" s="41">
        <f>VLOOKUP($B7,Baza!$B$3:$W$51,COLUMN()-1)</f>
        <v>7</v>
      </c>
      <c r="P7" s="42">
        <f>VLOOKUP($B7,Baza!$B$3:$W$51,COLUMN()-1)</f>
        <v>12</v>
      </c>
      <c r="Q7" s="50"/>
      <c r="R7" s="54"/>
      <c r="S7" s="54"/>
      <c r="T7" s="54"/>
      <c r="U7" s="54"/>
      <c r="V7" s="54"/>
      <c r="W7" s="54"/>
      <c r="X7" s="54"/>
    </row>
    <row r="8" spans="1:24">
      <c r="A8" s="3">
        <f t="shared" si="0"/>
        <v>6</v>
      </c>
      <c r="B8" s="4" t="s">
        <v>24</v>
      </c>
      <c r="C8" s="4" t="str">
        <f>VLOOKUP($B8,Baza!$B$3:$W$51,COLUMN()-1)</f>
        <v>SP Zabrzeg</v>
      </c>
      <c r="D8" s="5">
        <f>VLOOKUP($B8,Baza!$B$3:$W$51,COLUMN()-1)</f>
        <v>36173</v>
      </c>
      <c r="E8" s="5" t="str">
        <f>VLOOKUP($B8,Baza!$B$3:$W$51,COLUMN()-1)</f>
        <v>CH 4-6</v>
      </c>
      <c r="F8" s="6">
        <f>VLOOKUP($B8,Baza!$B$3:$W$51,COLUMN()-1)</f>
        <v>3.5</v>
      </c>
      <c r="G8" s="30">
        <f>VLOOKUP($B8,Baza!$B$3:$W$51,COLUMN()-1)</f>
        <v>18</v>
      </c>
      <c r="H8" s="6">
        <f>VLOOKUP($B8,Baza!$B$3:$W$51,COLUMN()-1)</f>
        <v>5</v>
      </c>
      <c r="I8" s="30">
        <f>VLOOKUP($B8,Baza!$B$3:$W$51,COLUMN()-1)</f>
        <v>5</v>
      </c>
      <c r="J8" s="6">
        <f>VLOOKUP($B8,Baza!$B$3:$W$51,COLUMN()-1)</f>
        <v>3.5</v>
      </c>
      <c r="K8" s="36">
        <f>VLOOKUP($B8,Baza!$B$3:$W$51,COLUMN()-1)</f>
        <v>13</v>
      </c>
      <c r="L8" s="6">
        <f>VLOOKUP($B8,Baza!$B$3:$W$51,COLUMN()-1)</f>
        <v>0</v>
      </c>
      <c r="M8" s="30">
        <f>VLOOKUP($B8,Baza!$B$3:$W$51,COLUMN()-1)</f>
        <v>0</v>
      </c>
      <c r="N8" s="39">
        <f>VLOOKUP($B8,Baza!$B$3:$W$51,COLUMN()-1)</f>
        <v>12</v>
      </c>
      <c r="O8" s="41">
        <f>VLOOKUP($B8,Baza!$B$3:$W$51,COLUMN()-1)</f>
        <v>5</v>
      </c>
      <c r="P8" s="42">
        <f>VLOOKUP($B8,Baza!$B$3:$W$51,COLUMN()-1)</f>
        <v>13</v>
      </c>
      <c r="Q8" s="50"/>
      <c r="R8" s="54"/>
      <c r="S8" s="54"/>
      <c r="T8" s="54"/>
      <c r="U8" s="54"/>
      <c r="V8" s="54"/>
      <c r="W8" s="54"/>
      <c r="X8" s="54"/>
    </row>
    <row r="9" spans="1:24">
      <c r="A9" s="3">
        <f t="shared" si="0"/>
        <v>7</v>
      </c>
      <c r="B9" s="4" t="s">
        <v>19</v>
      </c>
      <c r="C9" s="4" t="str">
        <f>VLOOKUP($B9,Baza!$B$3:$W$51,COLUMN()-1)</f>
        <v>SP Porąbka</v>
      </c>
      <c r="D9" s="5">
        <f>VLOOKUP($B9,Baza!$B$3:$W$51,COLUMN()-1)</f>
        <v>36909</v>
      </c>
      <c r="E9" s="5" t="str">
        <f>VLOOKUP($B9,Baza!$B$3:$W$51,COLUMN()-1)</f>
        <v>CH 4-6</v>
      </c>
      <c r="F9" s="6">
        <f>VLOOKUP($B9,Baza!$B$3:$W$51,COLUMN()-1)</f>
        <v>4</v>
      </c>
      <c r="G9" s="30">
        <f>VLOOKUP($B9,Baza!$B$3:$W$51,COLUMN()-1)</f>
        <v>13</v>
      </c>
      <c r="H9" s="6">
        <f>VLOOKUP($B9,Baza!$B$3:$W$51,COLUMN()-1)</f>
        <v>5</v>
      </c>
      <c r="I9" s="30">
        <f>VLOOKUP($B9,Baza!$B$3:$W$51,COLUMN()-1)</f>
        <v>6</v>
      </c>
      <c r="J9" s="6">
        <f>VLOOKUP($B9,Baza!$B$3:$W$51,COLUMN()-1)</f>
        <v>3</v>
      </c>
      <c r="K9" s="36">
        <f>VLOOKUP($B9,Baza!$B$3:$W$51,COLUMN()-1)</f>
        <v>20</v>
      </c>
      <c r="L9" s="6">
        <f>VLOOKUP($B9,Baza!$B$3:$W$51,COLUMN()-1)</f>
        <v>0</v>
      </c>
      <c r="M9" s="30">
        <f>VLOOKUP($B9,Baza!$B$3:$W$51,COLUMN()-1)</f>
        <v>0</v>
      </c>
      <c r="N9" s="39">
        <f>VLOOKUP($B9,Baza!$B$3:$W$51,COLUMN()-1)</f>
        <v>12</v>
      </c>
      <c r="O9" s="41">
        <f>VLOOKUP($B9,Baza!$B$3:$W$51,COLUMN()-1)</f>
        <v>6</v>
      </c>
      <c r="P9" s="42">
        <f>VLOOKUP($B9,Baza!$B$3:$W$51,COLUMN()-1)</f>
        <v>13</v>
      </c>
      <c r="Q9" s="50"/>
      <c r="R9" s="54"/>
      <c r="S9" s="54"/>
      <c r="T9" s="54"/>
      <c r="U9" s="54"/>
      <c r="V9" s="54"/>
      <c r="W9" s="54"/>
      <c r="X9" s="54"/>
    </row>
    <row r="10" spans="1:24">
      <c r="A10" s="3">
        <f t="shared" si="0"/>
        <v>8</v>
      </c>
      <c r="B10" s="4" t="s">
        <v>18</v>
      </c>
      <c r="C10" s="4" t="str">
        <f>VLOOKUP($B10,Baza!$B$3:$W$51,COLUMN()-1)</f>
        <v>SP 3 Czechowice-Dziedzice</v>
      </c>
      <c r="D10" s="5">
        <f>VLOOKUP($B10,Baza!$B$3:$W$51,COLUMN()-1)</f>
        <v>36260</v>
      </c>
      <c r="E10" s="5" t="str">
        <f>VLOOKUP($B10,Baza!$B$3:$W$51,COLUMN()-1)</f>
        <v>CH 4-6</v>
      </c>
      <c r="F10" s="6">
        <f>VLOOKUP($B10,Baza!$B$3:$W$51,COLUMN()-1)</f>
        <v>4</v>
      </c>
      <c r="G10" s="30">
        <f>VLOOKUP($B10,Baza!$B$3:$W$51,COLUMN()-1)</f>
        <v>12</v>
      </c>
      <c r="H10" s="6">
        <f>VLOOKUP($B10,Baza!$B$3:$W$51,COLUMN()-1)</f>
        <v>4</v>
      </c>
      <c r="I10" s="30">
        <f>VLOOKUP($B10,Baza!$B$3:$W$51,COLUMN()-1)</f>
        <v>17</v>
      </c>
      <c r="J10" s="6">
        <f>VLOOKUP($B10,Baza!$B$3:$W$51,COLUMN()-1)</f>
        <v>4</v>
      </c>
      <c r="K10" s="36">
        <f>VLOOKUP($B10,Baza!$B$3:$W$51,COLUMN()-1)</f>
        <v>9</v>
      </c>
      <c r="L10" s="6">
        <f>VLOOKUP($B10,Baza!$B$3:$W$51,COLUMN()-1)</f>
        <v>0</v>
      </c>
      <c r="M10" s="30">
        <f>VLOOKUP($B10,Baza!$B$3:$W$51,COLUMN()-1)</f>
        <v>0</v>
      </c>
      <c r="N10" s="39">
        <f>VLOOKUP($B10,Baza!$B$3:$W$51,COLUMN()-1)</f>
        <v>12</v>
      </c>
      <c r="O10" s="41">
        <f>VLOOKUP($B10,Baza!$B$3:$W$51,COLUMN()-1)</f>
        <v>9</v>
      </c>
      <c r="P10" s="42">
        <f>VLOOKUP($B10,Baza!$B$3:$W$51,COLUMN()-1)</f>
        <v>12</v>
      </c>
      <c r="Q10" s="50"/>
      <c r="R10" s="54"/>
      <c r="S10" s="54"/>
      <c r="T10" s="54"/>
      <c r="U10" s="54"/>
      <c r="V10" s="54"/>
      <c r="W10" s="54"/>
      <c r="X10" s="54"/>
    </row>
    <row r="11" spans="1:24">
      <c r="A11" s="3">
        <f t="shared" si="0"/>
        <v>9</v>
      </c>
      <c r="B11" s="4" t="s">
        <v>23</v>
      </c>
      <c r="C11" s="4" t="str">
        <f>VLOOKUP($B11,Baza!$B$3:$W$51,COLUMN()-1)</f>
        <v>SP 3 Czechowice-Dziedzice</v>
      </c>
      <c r="D11" s="5">
        <f>VLOOKUP($B11,Baza!$B$3:$W$51,COLUMN()-1)</f>
        <v>36598</v>
      </c>
      <c r="E11" s="5" t="str">
        <f>VLOOKUP($B11,Baza!$B$3:$W$51,COLUMN()-1)</f>
        <v>CH 4-6</v>
      </c>
      <c r="F11" s="6">
        <f>VLOOKUP($B11,Baza!$B$3:$W$51,COLUMN()-1)</f>
        <v>3.5</v>
      </c>
      <c r="G11" s="30">
        <f>VLOOKUP($B11,Baza!$B$3:$W$51,COLUMN()-1)</f>
        <v>17</v>
      </c>
      <c r="H11" s="6">
        <f>VLOOKUP($B11,Baza!$B$3:$W$51,COLUMN()-1)</f>
        <v>3.5</v>
      </c>
      <c r="I11" s="30">
        <f>VLOOKUP($B11,Baza!$B$3:$W$51,COLUMN()-1)</f>
        <v>19</v>
      </c>
      <c r="J11" s="30">
        <f>VLOOKUP($B11,Baza!$B$3:$W$51,COLUMN()-1)</f>
        <v>0</v>
      </c>
      <c r="K11" s="36">
        <f>VLOOKUP($B11,Baza!$B$3:$W$51,COLUMN()-1)</f>
        <v>0</v>
      </c>
      <c r="L11" s="6">
        <f>VLOOKUP($B11,Baza!$B$3:$W$51,COLUMN()-1)</f>
        <v>0</v>
      </c>
      <c r="M11" s="30">
        <f>VLOOKUP($B11,Baza!$B$3:$W$51,COLUMN()-1)</f>
        <v>0</v>
      </c>
      <c r="N11" s="39">
        <f>VLOOKUP($B11,Baza!$B$3:$W$51,COLUMN()-1)</f>
        <v>7</v>
      </c>
      <c r="O11" s="41">
        <f>VLOOKUP($B11,Baza!$B$3:$W$51,COLUMN()-1)</f>
        <v>0</v>
      </c>
      <c r="P11" s="42">
        <f>VLOOKUP($B11,Baza!$B$3:$W$51,COLUMN()-1)</f>
        <v>17</v>
      </c>
      <c r="Q11" s="50"/>
      <c r="R11" s="54"/>
      <c r="S11" s="54"/>
      <c r="T11" s="54"/>
      <c r="U11" s="54"/>
      <c r="V11" s="54"/>
      <c r="W11" s="54"/>
      <c r="X11" s="54"/>
    </row>
    <row r="12" spans="1:24">
      <c r="A12" s="3">
        <f t="shared" si="0"/>
        <v>10</v>
      </c>
      <c r="B12" s="4" t="s">
        <v>49</v>
      </c>
      <c r="C12" s="4" t="str">
        <f>VLOOKUP($B12,Baza!$B$3:$W$51,COLUMN()-1)</f>
        <v>SP Zabrzeg</v>
      </c>
      <c r="D12" s="5">
        <f>VLOOKUP($B12,Baza!$B$3:$W$51,COLUMN()-1)</f>
        <v>36823</v>
      </c>
      <c r="E12" s="5" t="str">
        <f>VLOOKUP($B12,Baza!$B$3:$W$51,COLUMN()-1)</f>
        <v>CH 4-6</v>
      </c>
      <c r="F12" s="30">
        <f>VLOOKUP($B12,Baza!$B$3:$W$51,COLUMN()-1)</f>
        <v>0</v>
      </c>
      <c r="G12" s="30">
        <f>VLOOKUP($B12,Baza!$B$3:$W$51,COLUMN()-1)</f>
        <v>0</v>
      </c>
      <c r="H12" s="6">
        <f>VLOOKUP($B12,Baza!$B$3:$W$51,COLUMN()-1)</f>
        <v>3</v>
      </c>
      <c r="I12" s="30">
        <f>VLOOKUP($B12,Baza!$B$3:$W$51,COLUMN()-1)</f>
        <v>24</v>
      </c>
      <c r="J12" s="6">
        <f>VLOOKUP($B12,Baza!$B$3:$W$51,COLUMN()-1)</f>
        <v>3.5</v>
      </c>
      <c r="K12" s="36">
        <f>VLOOKUP($B12,Baza!$B$3:$W$51,COLUMN()-1)</f>
        <v>15</v>
      </c>
      <c r="L12" s="6">
        <f>VLOOKUP($B12,Baza!$B$3:$W$51,COLUMN()-1)</f>
        <v>0</v>
      </c>
      <c r="M12" s="30">
        <f>VLOOKUP($B12,Baza!$B$3:$W$51,COLUMN()-1)</f>
        <v>0</v>
      </c>
      <c r="N12" s="39">
        <f>VLOOKUP($B12,Baza!$B$3:$W$51,COLUMN()-1)</f>
        <v>6.5</v>
      </c>
      <c r="O12" s="41">
        <f>VLOOKUP($B12,Baza!$B$3:$W$51,COLUMN()-1)</f>
        <v>0</v>
      </c>
      <c r="P12" s="42">
        <f>VLOOKUP($B12,Baza!$B$3:$W$51,COLUMN()-1)</f>
        <v>15</v>
      </c>
      <c r="Q12" s="50"/>
      <c r="R12" s="54"/>
      <c r="S12" s="54"/>
      <c r="T12" s="54"/>
      <c r="U12" s="54"/>
      <c r="V12" s="54"/>
      <c r="W12" s="54"/>
      <c r="X12" s="54"/>
    </row>
    <row r="13" spans="1:24">
      <c r="A13" s="3">
        <f t="shared" si="0"/>
        <v>11</v>
      </c>
      <c r="B13" s="4" t="s">
        <v>52</v>
      </c>
      <c r="C13" s="4" t="str">
        <f>VLOOKUP($B13,Baza!$B$3:$W$51,COLUMN()-1)</f>
        <v>SP Bystra</v>
      </c>
      <c r="D13" s="5">
        <f>VLOOKUP($B13,Baza!$B$3:$W$51,COLUMN()-1)</f>
        <v>36232</v>
      </c>
      <c r="E13" s="5" t="str">
        <f>VLOOKUP($B13,Baza!$B$3:$W$51,COLUMN()-1)</f>
        <v>CH 4-6</v>
      </c>
      <c r="F13" s="30">
        <f>VLOOKUP($B13,Baza!$B$3:$W$51,COLUMN()-1)</f>
        <v>0</v>
      </c>
      <c r="G13" s="30">
        <f>VLOOKUP($B13,Baza!$B$3:$W$51,COLUMN()-1)</f>
        <v>0</v>
      </c>
      <c r="H13" s="6">
        <f>VLOOKUP($B13,Baza!$B$3:$W$51,COLUMN()-1)</f>
        <v>3</v>
      </c>
      <c r="I13" s="30">
        <f>VLOOKUP($B13,Baza!$B$3:$W$51,COLUMN()-1)</f>
        <v>28</v>
      </c>
      <c r="J13" s="6">
        <f>VLOOKUP($B13,Baza!$B$3:$W$51,COLUMN()-1)</f>
        <v>3</v>
      </c>
      <c r="K13" s="36">
        <f>VLOOKUP($B13,Baza!$B$3:$W$51,COLUMN()-1)</f>
        <v>18</v>
      </c>
      <c r="L13" s="6">
        <f>VLOOKUP($B13,Baza!$B$3:$W$51,COLUMN()-1)</f>
        <v>0</v>
      </c>
      <c r="M13" s="30">
        <f>VLOOKUP($B13,Baza!$B$3:$W$51,COLUMN()-1)</f>
        <v>0</v>
      </c>
      <c r="N13" s="39">
        <f>VLOOKUP($B13,Baza!$B$3:$W$51,COLUMN()-1)</f>
        <v>6</v>
      </c>
      <c r="O13" s="41">
        <f>VLOOKUP($B13,Baza!$B$3:$W$51,COLUMN()-1)</f>
        <v>0</v>
      </c>
      <c r="P13" s="42">
        <f>VLOOKUP($B13,Baza!$B$3:$W$51,COLUMN()-1)</f>
        <v>18</v>
      </c>
      <c r="Q13" s="50"/>
      <c r="R13" s="54"/>
      <c r="S13" s="54"/>
      <c r="T13" s="54"/>
      <c r="U13" s="54"/>
      <c r="V13" s="54"/>
      <c r="W13" s="54"/>
      <c r="X13" s="54"/>
    </row>
    <row r="14" spans="1:24">
      <c r="A14" s="3">
        <f t="shared" si="0"/>
        <v>12</v>
      </c>
      <c r="B14" s="4" t="s">
        <v>51</v>
      </c>
      <c r="C14" s="4" t="str">
        <f>VLOOKUP($B14,Baza!$B$3:$W$51,COLUMN()-1)</f>
        <v>SP Porąbka</v>
      </c>
      <c r="D14" s="5">
        <f>VLOOKUP($B14,Baza!$B$3:$W$51,COLUMN()-1)</f>
        <v>37053</v>
      </c>
      <c r="E14" s="5" t="str">
        <f>VLOOKUP($B14,Baza!$B$3:$W$51,COLUMN()-1)</f>
        <v>CH 4-6</v>
      </c>
      <c r="F14" s="30">
        <f>VLOOKUP($B14,Baza!$B$3:$W$51,COLUMN()-1)</f>
        <v>0</v>
      </c>
      <c r="G14" s="30">
        <f>VLOOKUP($B14,Baza!$B$3:$W$51,COLUMN()-1)</f>
        <v>0</v>
      </c>
      <c r="H14" s="6">
        <f>VLOOKUP($B14,Baza!$B$3:$W$51,COLUMN()-1)</f>
        <v>3</v>
      </c>
      <c r="I14" s="30">
        <f>VLOOKUP($B14,Baza!$B$3:$W$51,COLUMN()-1)</f>
        <v>26</v>
      </c>
      <c r="J14" s="6">
        <f>VLOOKUP($B14,Baza!$B$3:$W$51,COLUMN()-1)</f>
        <v>3</v>
      </c>
      <c r="K14" s="36">
        <f>VLOOKUP($B14,Baza!$B$3:$W$51,COLUMN()-1)</f>
        <v>19</v>
      </c>
      <c r="L14" s="6">
        <f>VLOOKUP($B14,Baza!$B$3:$W$51,COLUMN()-1)</f>
        <v>0</v>
      </c>
      <c r="M14" s="30">
        <f>VLOOKUP($B14,Baza!$B$3:$W$51,COLUMN()-1)</f>
        <v>0</v>
      </c>
      <c r="N14" s="39">
        <f>VLOOKUP($B14,Baza!$B$3:$W$51,COLUMN()-1)</f>
        <v>6</v>
      </c>
      <c r="O14" s="41">
        <f>VLOOKUP($B14,Baza!$B$3:$W$51,COLUMN()-1)</f>
        <v>0</v>
      </c>
      <c r="P14" s="42">
        <f>VLOOKUP($B14,Baza!$B$3:$W$51,COLUMN()-1)</f>
        <v>19</v>
      </c>
      <c r="Q14" s="50"/>
      <c r="R14" s="54"/>
      <c r="S14" s="54"/>
      <c r="T14" s="54"/>
      <c r="U14" s="54"/>
      <c r="V14" s="54"/>
      <c r="W14" s="54"/>
      <c r="X14" s="54"/>
    </row>
    <row r="15" spans="1:24">
      <c r="A15" s="3">
        <f t="shared" si="0"/>
        <v>13</v>
      </c>
      <c r="B15" s="4" t="s">
        <v>7</v>
      </c>
      <c r="C15" s="4" t="str">
        <f>VLOOKUP($B15,Baza!$B$3:$W$51,COLUMN()-1)</f>
        <v>SP Zabrzeg</v>
      </c>
      <c r="D15" s="5">
        <f>VLOOKUP($B15,Baza!$B$3:$W$51,COLUMN()-1)</f>
        <v>36259</v>
      </c>
      <c r="E15" s="5" t="str">
        <f>VLOOKUP($B15,Baza!$B$3:$W$51,COLUMN()-1)</f>
        <v>CH 4-6</v>
      </c>
      <c r="F15" s="6">
        <f>VLOOKUP($B15,Baza!$B$3:$W$51,COLUMN()-1)</f>
        <v>5</v>
      </c>
      <c r="G15" s="30">
        <f>VLOOKUP($B15,Baza!$B$3:$W$51,COLUMN()-1)</f>
        <v>3</v>
      </c>
      <c r="H15" s="30">
        <f>VLOOKUP($B15,Baza!$B$3:$W$51,COLUMN()-1)</f>
        <v>0</v>
      </c>
      <c r="I15" s="30">
        <f>VLOOKUP($B15,Baza!$B$3:$W$51,COLUMN()-1)</f>
        <v>0</v>
      </c>
      <c r="J15" s="30">
        <f>VLOOKUP($B15,Baza!$B$3:$W$51,COLUMN()-1)</f>
        <v>0</v>
      </c>
      <c r="K15" s="36">
        <f>VLOOKUP($B15,Baza!$B$3:$W$51,COLUMN()-1)</f>
        <v>0</v>
      </c>
      <c r="L15" s="6">
        <f>VLOOKUP($B15,Baza!$B$3:$W$51,COLUMN()-1)</f>
        <v>0</v>
      </c>
      <c r="M15" s="30">
        <f>VLOOKUP($B15,Baza!$B$3:$W$51,COLUMN()-1)</f>
        <v>0</v>
      </c>
      <c r="N15" s="39">
        <f>VLOOKUP($B15,Baza!$B$3:$W$51,COLUMN()-1)</f>
        <v>5</v>
      </c>
      <c r="O15" s="41">
        <f>VLOOKUP($B15,Baza!$B$3:$W$51,COLUMN()-1)</f>
        <v>0</v>
      </c>
      <c r="P15" s="42">
        <f>VLOOKUP($B15,Baza!$B$3:$W$51,COLUMN()-1)</f>
        <v>0</v>
      </c>
      <c r="Q15" s="50"/>
      <c r="R15" s="54"/>
      <c r="S15" s="54"/>
      <c r="T15" s="54"/>
      <c r="U15" s="54"/>
      <c r="V15" s="54"/>
      <c r="W15" s="54"/>
      <c r="X15" s="54"/>
    </row>
    <row r="16" spans="1:24">
      <c r="A16" s="3">
        <f t="shared" si="0"/>
        <v>14</v>
      </c>
      <c r="B16" s="4" t="s">
        <v>45</v>
      </c>
      <c r="C16" s="4" t="str">
        <f>VLOOKUP($B16,Baza!$B$3:$W$51,COLUMN()-1)</f>
        <v>SP Jasienica</v>
      </c>
      <c r="D16" s="5">
        <f>VLOOKUP($B16,Baza!$B$3:$W$51,COLUMN()-1)</f>
        <v>36748</v>
      </c>
      <c r="E16" s="5" t="str">
        <f>VLOOKUP($B16,Baza!$B$3:$W$51,COLUMN()-1)</f>
        <v>CH 4-6</v>
      </c>
      <c r="F16" s="30">
        <f>VLOOKUP($B16,Baza!$B$3:$W$51,COLUMN()-1)</f>
        <v>0</v>
      </c>
      <c r="G16" s="30">
        <f>VLOOKUP($B16,Baza!$B$3:$W$51,COLUMN()-1)</f>
        <v>0</v>
      </c>
      <c r="H16" s="6">
        <f>VLOOKUP($B16,Baza!$B$3:$W$51,COLUMN()-1)</f>
        <v>4.5</v>
      </c>
      <c r="I16" s="30">
        <f>VLOOKUP($B16,Baza!$B$3:$W$51,COLUMN()-1)</f>
        <v>8</v>
      </c>
      <c r="J16" s="30">
        <f>VLOOKUP($B16,Baza!$B$3:$W$51,COLUMN()-1)</f>
        <v>0</v>
      </c>
      <c r="K16" s="36">
        <f>VLOOKUP($B16,Baza!$B$3:$W$51,COLUMN()-1)</f>
        <v>0</v>
      </c>
      <c r="L16" s="6">
        <f>VLOOKUP($B16,Baza!$B$3:$W$51,COLUMN()-1)</f>
        <v>0</v>
      </c>
      <c r="M16" s="30">
        <f>VLOOKUP($B16,Baza!$B$3:$W$51,COLUMN()-1)</f>
        <v>0</v>
      </c>
      <c r="N16" s="39">
        <f>VLOOKUP($B16,Baza!$B$3:$W$51,COLUMN()-1)</f>
        <v>4.5</v>
      </c>
      <c r="O16" s="41">
        <f>VLOOKUP($B16,Baza!$B$3:$W$51,COLUMN()-1)</f>
        <v>0</v>
      </c>
      <c r="P16" s="42">
        <f>VLOOKUP($B16,Baza!$B$3:$W$51,COLUMN()-1)</f>
        <v>0</v>
      </c>
      <c r="Q16" s="50"/>
      <c r="R16" s="54"/>
      <c r="S16" s="54"/>
      <c r="T16" s="54"/>
      <c r="U16" s="54"/>
      <c r="V16" s="54"/>
      <c r="W16" s="54"/>
      <c r="X16" s="54"/>
    </row>
    <row r="17" spans="1:24">
      <c r="A17" s="3">
        <f t="shared" si="0"/>
        <v>15</v>
      </c>
      <c r="B17" s="4" t="s">
        <v>47</v>
      </c>
      <c r="C17" s="4" t="str">
        <f>VLOOKUP($B17,Baza!$B$3:$W$51,COLUMN()-1)</f>
        <v>SP 2 Ligota</v>
      </c>
      <c r="D17" s="5">
        <f>VLOOKUP($B17,Baza!$B$3:$W$51,COLUMN()-1)</f>
        <v>36407</v>
      </c>
      <c r="E17" s="5" t="str">
        <f>VLOOKUP($B17,Baza!$B$3:$W$51,COLUMN()-1)</f>
        <v>CH 4-6</v>
      </c>
      <c r="F17" s="30">
        <f>VLOOKUP($B17,Baza!$B$3:$W$51,COLUMN()-1)</f>
        <v>0</v>
      </c>
      <c r="G17" s="30">
        <f>VLOOKUP($B17,Baza!$B$3:$W$51,COLUMN()-1)</f>
        <v>0</v>
      </c>
      <c r="H17" s="6">
        <f>VLOOKUP($B17,Baza!$B$3:$W$51,COLUMN()-1)</f>
        <v>3.5</v>
      </c>
      <c r="I17" s="30">
        <f>VLOOKUP($B17,Baza!$B$3:$W$51,COLUMN()-1)</f>
        <v>21</v>
      </c>
      <c r="J17" s="30">
        <f>VLOOKUP($B17,Baza!$B$3:$W$51,COLUMN()-1)</f>
        <v>0</v>
      </c>
      <c r="K17" s="36">
        <f>VLOOKUP($B17,Baza!$B$3:$W$51,COLUMN()-1)</f>
        <v>0</v>
      </c>
      <c r="L17" s="6">
        <f>VLOOKUP($B17,Baza!$B$3:$W$51,COLUMN()-1)</f>
        <v>0</v>
      </c>
      <c r="M17" s="30">
        <f>VLOOKUP($B17,Baza!$B$3:$W$51,COLUMN()-1)</f>
        <v>0</v>
      </c>
      <c r="N17" s="39">
        <f>VLOOKUP($B17,Baza!$B$3:$W$51,COLUMN()-1)</f>
        <v>3.5</v>
      </c>
      <c r="O17" s="41">
        <f>VLOOKUP($B17,Baza!$B$3:$W$51,COLUMN()-1)</f>
        <v>0</v>
      </c>
      <c r="P17" s="42">
        <f>VLOOKUP($B17,Baza!$B$3:$W$51,COLUMN()-1)</f>
        <v>0</v>
      </c>
      <c r="Q17" s="50"/>
      <c r="R17" s="54"/>
      <c r="S17" s="54"/>
      <c r="T17" s="54"/>
      <c r="U17" s="54"/>
      <c r="V17" s="54"/>
      <c r="W17" s="54"/>
      <c r="X17" s="54"/>
    </row>
    <row r="18" spans="1:24">
      <c r="A18" s="3">
        <f t="shared" si="0"/>
        <v>16</v>
      </c>
      <c r="B18" s="4" t="s">
        <v>54</v>
      </c>
      <c r="C18" s="4" t="str">
        <f>VLOOKUP($B18,Baza!$B$3:$W$51,COLUMN()-1)</f>
        <v>SP Bystra</v>
      </c>
      <c r="D18" s="5">
        <f>VLOOKUP($B18,Baza!$B$3:$W$51,COLUMN()-1)</f>
        <v>36459</v>
      </c>
      <c r="E18" s="5" t="str">
        <f>VLOOKUP($B18,Baza!$B$3:$W$51,COLUMN()-1)</f>
        <v>CH 4-6</v>
      </c>
      <c r="F18" s="30">
        <f>VLOOKUP($B18,Baza!$B$3:$W$51,COLUMN()-1)</f>
        <v>0</v>
      </c>
      <c r="G18" s="30">
        <f>VLOOKUP($B18,Baza!$B$3:$W$51,COLUMN()-1)</f>
        <v>0</v>
      </c>
      <c r="H18" s="6">
        <f>VLOOKUP($B18,Baza!$B$3:$W$51,COLUMN()-1)</f>
        <v>3</v>
      </c>
      <c r="I18" s="30">
        <f>VLOOKUP($B18,Baza!$B$3:$W$51,COLUMN()-1)</f>
        <v>29</v>
      </c>
      <c r="J18" s="30">
        <f>VLOOKUP($B18,Baza!$B$3:$W$51,COLUMN()-1)</f>
        <v>0</v>
      </c>
      <c r="K18" s="36">
        <f>VLOOKUP($B18,Baza!$B$3:$W$51,COLUMN()-1)</f>
        <v>0</v>
      </c>
      <c r="L18" s="6">
        <f>VLOOKUP($B18,Baza!$B$3:$W$51,COLUMN()-1)</f>
        <v>0</v>
      </c>
      <c r="M18" s="30">
        <f>VLOOKUP($B18,Baza!$B$3:$W$51,COLUMN()-1)</f>
        <v>0</v>
      </c>
      <c r="N18" s="39">
        <f>VLOOKUP($B18,Baza!$B$3:$W$51,COLUMN()-1)</f>
        <v>3</v>
      </c>
      <c r="O18" s="41">
        <f>VLOOKUP($B18,Baza!$B$3:$W$51,COLUMN()-1)</f>
        <v>0</v>
      </c>
      <c r="P18" s="42">
        <f>VLOOKUP($B18,Baza!$B$3:$W$51,COLUMN()-1)</f>
        <v>0</v>
      </c>
      <c r="Q18" s="50"/>
      <c r="R18" s="54"/>
      <c r="S18" s="54"/>
      <c r="T18" s="54"/>
      <c r="U18" s="54"/>
      <c r="V18" s="54"/>
      <c r="W18" s="54"/>
      <c r="X18" s="54"/>
    </row>
    <row r="19" spans="1:24">
      <c r="A19" s="3">
        <f t="shared" si="0"/>
        <v>17</v>
      </c>
      <c r="B19" s="4" t="s">
        <v>34</v>
      </c>
      <c r="C19" s="4" t="str">
        <f>VLOOKUP($B19,Baza!$B$3:$W$51,COLUMN()-1)</f>
        <v>SP 1 Czechowice-Dziedzice</v>
      </c>
      <c r="D19" s="5">
        <f>VLOOKUP($B19,Baza!$B$3:$W$51,COLUMN()-1)</f>
        <v>36521</v>
      </c>
      <c r="E19" s="5" t="str">
        <f>VLOOKUP($B19,Baza!$B$3:$W$51,COLUMN()-1)</f>
        <v>CH 4-6</v>
      </c>
      <c r="F19" s="6">
        <f>VLOOKUP($B19,Baza!$B$3:$W$51,COLUMN()-1)</f>
        <v>2</v>
      </c>
      <c r="G19" s="30">
        <f>VLOOKUP($B19,Baza!$B$3:$W$51,COLUMN()-1)</f>
        <v>26</v>
      </c>
      <c r="H19" s="30">
        <f>VLOOKUP($B19,Baza!$B$3:$W$51,COLUMN()-1)</f>
        <v>0</v>
      </c>
      <c r="I19" s="30">
        <f>VLOOKUP($B19,Baza!$B$3:$W$51,COLUMN()-1)</f>
        <v>0</v>
      </c>
      <c r="J19" s="30">
        <f>VLOOKUP($B19,Baza!$B$3:$W$51,COLUMN()-1)</f>
        <v>0</v>
      </c>
      <c r="K19" s="36">
        <f>VLOOKUP($B19,Baza!$B$3:$W$51,COLUMN()-1)</f>
        <v>0</v>
      </c>
      <c r="L19" s="6">
        <f>VLOOKUP($B19,Baza!$B$3:$W$51,COLUMN()-1)</f>
        <v>0</v>
      </c>
      <c r="M19" s="30">
        <f>VLOOKUP($B19,Baza!$B$3:$W$51,COLUMN()-1)</f>
        <v>0</v>
      </c>
      <c r="N19" s="39">
        <f>VLOOKUP($B19,Baza!$B$3:$W$51,COLUMN()-1)</f>
        <v>2</v>
      </c>
      <c r="O19" s="41">
        <f>VLOOKUP($B19,Baza!$B$3:$W$51,COLUMN()-1)</f>
        <v>0</v>
      </c>
      <c r="P19" s="42">
        <f>VLOOKUP($B19,Baza!$B$3:$W$51,COLUMN()-1)</f>
        <v>0</v>
      </c>
      <c r="Q19" s="50"/>
      <c r="R19" s="54"/>
      <c r="S19" s="54"/>
      <c r="T19" s="54"/>
      <c r="U19" s="54"/>
      <c r="V19" s="54"/>
      <c r="W19" s="54"/>
      <c r="X19" s="54"/>
    </row>
    <row r="20" spans="1:24">
      <c r="A20" s="3">
        <f t="shared" si="0"/>
        <v>18</v>
      </c>
      <c r="B20" s="4" t="s">
        <v>37</v>
      </c>
      <c r="C20" s="4" t="str">
        <f>VLOOKUP($B20,Baza!$B$3:$W$51,COLUMN()-1)</f>
        <v>SP 5 Czechowice-Dziedzice</v>
      </c>
      <c r="D20" s="5">
        <f>VLOOKUP($B20,Baza!$B$3:$W$51,COLUMN()-1)</f>
        <v>36341</v>
      </c>
      <c r="E20" s="5" t="str">
        <f>VLOOKUP($B20,Baza!$B$3:$W$51,COLUMN()-1)</f>
        <v>CH 4-6</v>
      </c>
      <c r="F20" s="6">
        <f>VLOOKUP($B20,Baza!$B$3:$W$51,COLUMN()-1)</f>
        <v>2</v>
      </c>
      <c r="G20" s="30">
        <f>VLOOKUP($B20,Baza!$B$3:$W$51,COLUMN()-1)</f>
        <v>28</v>
      </c>
      <c r="H20" s="30">
        <f>VLOOKUP($B20,Baza!$B$3:$W$51,COLUMN()-1)</f>
        <v>0</v>
      </c>
      <c r="I20" s="30">
        <f>VLOOKUP($B20,Baza!$B$3:$W$51,COLUMN()-1)</f>
        <v>0</v>
      </c>
      <c r="J20" s="30">
        <f>VLOOKUP($B20,Baza!$B$3:$W$51,COLUMN()-1)</f>
        <v>0</v>
      </c>
      <c r="K20" s="36">
        <f>VLOOKUP($B20,Baza!$B$3:$W$51,COLUMN()-1)</f>
        <v>0</v>
      </c>
      <c r="L20" s="6">
        <f>VLOOKUP($B20,Baza!$B$3:$W$51,COLUMN()-1)</f>
        <v>0</v>
      </c>
      <c r="M20" s="30">
        <f>VLOOKUP($B20,Baza!$B$3:$W$51,COLUMN()-1)</f>
        <v>0</v>
      </c>
      <c r="N20" s="39">
        <f>VLOOKUP($B20,Baza!$B$3:$W$51,COLUMN()-1)</f>
        <v>2</v>
      </c>
      <c r="O20" s="41">
        <f>VLOOKUP($B20,Baza!$B$3:$W$51,COLUMN()-1)</f>
        <v>0</v>
      </c>
      <c r="P20" s="42">
        <f>VLOOKUP($B20,Baza!$B$3:$W$51,COLUMN()-1)</f>
        <v>0</v>
      </c>
      <c r="Q20" s="50"/>
      <c r="R20" s="54"/>
      <c r="S20" s="54"/>
      <c r="T20" s="54"/>
      <c r="U20" s="54"/>
      <c r="V20" s="54"/>
      <c r="W20" s="54"/>
      <c r="X20" s="54"/>
    </row>
    <row r="21" spans="1:24">
      <c r="A21" s="3">
        <f t="shared" si="0"/>
        <v>19</v>
      </c>
      <c r="B21" s="4" t="s">
        <v>40</v>
      </c>
      <c r="C21" s="4" t="str">
        <f>VLOOKUP($B21,Baza!$B$3:$W$51,COLUMN()-1)</f>
        <v>SP 5 Czechowice-Dziedzice</v>
      </c>
      <c r="D21" s="5">
        <f>VLOOKUP($B21,Baza!$B$3:$W$51,COLUMN()-1)</f>
        <v>37138</v>
      </c>
      <c r="E21" s="5" t="str">
        <f>VLOOKUP($B21,Baza!$B$3:$W$51,COLUMN()-1)</f>
        <v>CH 4-6</v>
      </c>
      <c r="F21" s="6">
        <f>VLOOKUP($B21,Baza!$B$3:$W$51,COLUMN()-1)</f>
        <v>2</v>
      </c>
      <c r="G21" s="30">
        <f>VLOOKUP($B21,Baza!$B$3:$W$51,COLUMN()-1)</f>
        <v>30</v>
      </c>
      <c r="H21" s="30">
        <f>VLOOKUP($B21,Baza!$B$3:$W$51,COLUMN()-1)</f>
        <v>0</v>
      </c>
      <c r="I21" s="30">
        <f>VLOOKUP($B21,Baza!$B$3:$W$51,COLUMN()-1)</f>
        <v>0</v>
      </c>
      <c r="J21" s="30">
        <f>VLOOKUP($B21,Baza!$B$3:$W$51,COLUMN()-1)</f>
        <v>0</v>
      </c>
      <c r="K21" s="36">
        <f>VLOOKUP($B21,Baza!$B$3:$W$51,COLUMN()-1)</f>
        <v>0</v>
      </c>
      <c r="L21" s="6">
        <f>VLOOKUP($B21,Baza!$B$3:$W$51,COLUMN()-1)</f>
        <v>0</v>
      </c>
      <c r="M21" s="30">
        <f>VLOOKUP($B21,Baza!$B$3:$W$51,COLUMN()-1)</f>
        <v>0</v>
      </c>
      <c r="N21" s="39">
        <f>VLOOKUP($B21,Baza!$B$3:$W$51,COLUMN()-1)</f>
        <v>2</v>
      </c>
      <c r="O21" s="41">
        <f>VLOOKUP($B21,Baza!$B$3:$W$51,COLUMN()-1)</f>
        <v>0</v>
      </c>
      <c r="P21" s="42">
        <f>VLOOKUP($B21,Baza!$B$3:$W$51,COLUMN()-1)</f>
        <v>0</v>
      </c>
      <c r="Q21" s="50"/>
      <c r="R21" s="54"/>
      <c r="S21" s="54"/>
      <c r="T21" s="54"/>
      <c r="U21" s="54"/>
      <c r="V21" s="54"/>
      <c r="W21" s="54"/>
      <c r="X21" s="54"/>
    </row>
    <row r="22" spans="1:24">
      <c r="A22" s="3">
        <f t="shared" si="0"/>
        <v>20</v>
      </c>
      <c r="B22" s="4" t="s">
        <v>59</v>
      </c>
      <c r="C22" s="4" t="str">
        <f>VLOOKUP($B22,Baza!$B$3:$W$51,COLUMN()-1)</f>
        <v>SP Bystra</v>
      </c>
      <c r="D22" s="5">
        <f>VLOOKUP($B22,Baza!$B$3:$W$51,COLUMN()-1)</f>
        <v>36718</v>
      </c>
      <c r="E22" s="5" t="str">
        <f>VLOOKUP($B22,Baza!$B$3:$W$51,COLUMN()-1)</f>
        <v>CH 4-6</v>
      </c>
      <c r="F22" s="30">
        <f>VLOOKUP($B22,Baza!$B$3:$W$51,COLUMN()-1)</f>
        <v>0</v>
      </c>
      <c r="G22" s="30">
        <f>VLOOKUP($B22,Baza!$B$3:$W$51,COLUMN()-1)</f>
        <v>0</v>
      </c>
      <c r="H22" s="6">
        <f>VLOOKUP($B22,Baza!$B$3:$W$51,COLUMN()-1)</f>
        <v>2</v>
      </c>
      <c r="I22" s="30">
        <f>VLOOKUP($B22,Baza!$B$3:$W$51,COLUMN()-1)</f>
        <v>33</v>
      </c>
      <c r="J22" s="30">
        <f>VLOOKUP($B22,Baza!$B$3:$W$51,COLUMN()-1)</f>
        <v>0</v>
      </c>
      <c r="K22" s="36">
        <f>VLOOKUP($B22,Baza!$B$3:$W$51,COLUMN()-1)</f>
        <v>0</v>
      </c>
      <c r="L22" s="6">
        <f>VLOOKUP($B22,Baza!$B$3:$W$51,COLUMN()-1)</f>
        <v>0</v>
      </c>
      <c r="M22" s="30">
        <f>VLOOKUP($B22,Baza!$B$3:$W$51,COLUMN()-1)</f>
        <v>0</v>
      </c>
      <c r="N22" s="39">
        <f>VLOOKUP($B22,Baza!$B$3:$W$51,COLUMN()-1)</f>
        <v>2</v>
      </c>
      <c r="O22" s="41">
        <f>VLOOKUP($B22,Baza!$B$3:$W$51,COLUMN()-1)</f>
        <v>0</v>
      </c>
      <c r="P22" s="42">
        <f>VLOOKUP($B22,Baza!$B$3:$W$51,COLUMN()-1)</f>
        <v>0</v>
      </c>
      <c r="Q22" s="50"/>
      <c r="R22" s="54"/>
      <c r="S22" s="54"/>
      <c r="T22" s="54"/>
      <c r="U22" s="54"/>
      <c r="V22" s="54"/>
      <c r="W22" s="54"/>
      <c r="X22" s="54"/>
    </row>
    <row r="23" spans="1:24" ht="16.5" thickBot="1">
      <c r="A23" s="10">
        <f t="shared" si="0"/>
        <v>21</v>
      </c>
      <c r="B23" s="11" t="s">
        <v>62</v>
      </c>
      <c r="C23" s="11" t="str">
        <f>VLOOKUP($B23,Baza!$B$3:$W$51,COLUMN()-1)</f>
        <v>SP Bystra</v>
      </c>
      <c r="D23" s="12">
        <f>VLOOKUP($B23,Baza!$B$3:$W$51,COLUMN()-1)</f>
        <v>36623</v>
      </c>
      <c r="E23" s="12" t="str">
        <f>VLOOKUP($B23,Baza!$B$3:$W$51,COLUMN()-1)</f>
        <v>CH 4-6</v>
      </c>
      <c r="F23" s="32">
        <f>VLOOKUP($B23,Baza!$B$3:$W$51,COLUMN()-1)</f>
        <v>0</v>
      </c>
      <c r="G23" s="32">
        <f>VLOOKUP($B23,Baza!$B$3:$W$51,COLUMN()-1)</f>
        <v>0</v>
      </c>
      <c r="H23" s="32">
        <f>VLOOKUP($B23,Baza!$B$3:$W$51,COLUMN()-1)</f>
        <v>0</v>
      </c>
      <c r="I23" s="32">
        <f>VLOOKUP($B23,Baza!$B$3:$W$51,COLUMN()-1)</f>
        <v>0</v>
      </c>
      <c r="J23" s="32">
        <f>VLOOKUP($B23,Baza!$B$3:$W$51,COLUMN()-1)</f>
        <v>0</v>
      </c>
      <c r="K23" s="52">
        <f>VLOOKUP($B23,Baza!$B$3:$W$51,COLUMN()-1)</f>
        <v>0</v>
      </c>
      <c r="L23" s="13">
        <f>VLOOKUP($B23,Baza!$B$3:$W$51,COLUMN()-1)</f>
        <v>0</v>
      </c>
      <c r="M23" s="32">
        <f>VLOOKUP($B23,Baza!$B$3:$W$51,COLUMN()-1)</f>
        <v>0</v>
      </c>
      <c r="N23" s="40">
        <f>VLOOKUP($B23,Baza!$B$3:$W$51,COLUMN()-1)</f>
        <v>0</v>
      </c>
      <c r="O23" s="43">
        <f>VLOOKUP($B23,Baza!$B$3:$W$51,COLUMN()-1)</f>
        <v>0</v>
      </c>
      <c r="P23" s="44">
        <f>VLOOKUP($B23,Baza!$B$3:$W$51,COLUMN()-1)</f>
        <v>0</v>
      </c>
      <c r="Q23" s="50"/>
      <c r="R23" s="54"/>
      <c r="S23" s="54"/>
      <c r="T23" s="54"/>
      <c r="U23" s="54"/>
      <c r="V23" s="54"/>
      <c r="W23" s="54"/>
      <c r="X23" s="54"/>
    </row>
    <row r="24" spans="1:24">
      <c r="A24" s="14"/>
      <c r="B24" s="15"/>
      <c r="C24" s="15"/>
      <c r="D24" s="16"/>
      <c r="E24" s="16"/>
      <c r="F24" s="17"/>
      <c r="G24" s="33"/>
      <c r="H24" s="17"/>
      <c r="I24" s="33"/>
      <c r="J24" s="17"/>
      <c r="K24" s="33"/>
      <c r="L24" s="17"/>
      <c r="M24" s="33"/>
      <c r="N24" s="17"/>
      <c r="O24" s="1"/>
      <c r="R24" s="54"/>
      <c r="S24" s="54"/>
      <c r="T24" s="54"/>
      <c r="U24" s="54"/>
      <c r="V24" s="54"/>
      <c r="W24" s="54"/>
      <c r="X24" s="54"/>
    </row>
    <row r="25" spans="1:24">
      <c r="A25" s="14"/>
      <c r="B25" s="15"/>
      <c r="C25" s="15"/>
      <c r="D25" s="16"/>
      <c r="E25" s="16"/>
      <c r="F25" s="17"/>
      <c r="G25" s="33"/>
      <c r="H25" s="17"/>
      <c r="I25" s="33"/>
      <c r="J25" s="17"/>
      <c r="K25" s="33"/>
      <c r="L25" s="17"/>
      <c r="M25" s="33"/>
      <c r="N25" s="17"/>
      <c r="O25" s="1"/>
      <c r="R25" s="54"/>
      <c r="S25" s="54"/>
      <c r="T25" s="54"/>
      <c r="U25" s="54"/>
      <c r="V25" s="54"/>
      <c r="W25" s="54"/>
      <c r="X25" s="54"/>
    </row>
    <row r="26" spans="1:24">
      <c r="A26" s="14"/>
      <c r="B26" s="15"/>
      <c r="C26" s="15"/>
      <c r="D26" s="16"/>
      <c r="E26" s="16"/>
      <c r="F26" s="17"/>
      <c r="G26" s="33"/>
      <c r="H26" s="17"/>
      <c r="I26" s="33"/>
      <c r="J26" s="17"/>
      <c r="K26" s="33"/>
      <c r="L26" s="17"/>
      <c r="M26" s="33"/>
      <c r="N26" s="17"/>
      <c r="O26" s="1"/>
      <c r="R26" s="54"/>
      <c r="S26" s="54"/>
      <c r="T26" s="54"/>
      <c r="U26" s="54"/>
      <c r="V26" s="54"/>
      <c r="W26" s="54"/>
      <c r="X26" s="54"/>
    </row>
    <row r="27" spans="1:24">
      <c r="A27" s="14"/>
      <c r="B27" s="15"/>
      <c r="C27" s="15"/>
      <c r="D27" s="16"/>
      <c r="E27" s="16"/>
      <c r="F27" s="17"/>
      <c r="G27" s="33"/>
      <c r="H27" s="17"/>
      <c r="I27" s="33"/>
      <c r="J27" s="17"/>
      <c r="K27" s="33"/>
      <c r="L27" s="17"/>
      <c r="M27" s="33"/>
      <c r="N27" s="17"/>
      <c r="O27" s="1"/>
      <c r="R27" s="54"/>
      <c r="S27" s="54"/>
      <c r="T27" s="54"/>
      <c r="U27" s="54"/>
      <c r="V27" s="54"/>
      <c r="W27" s="54"/>
      <c r="X27" s="54"/>
    </row>
    <row r="28" spans="1:24">
      <c r="A28" s="14"/>
      <c r="B28" s="15"/>
      <c r="C28" s="15"/>
      <c r="D28" s="16"/>
      <c r="E28" s="16"/>
      <c r="F28" s="17"/>
      <c r="G28" s="33"/>
      <c r="H28" s="17"/>
      <c r="I28" s="33"/>
      <c r="J28" s="17"/>
      <c r="K28" s="33"/>
      <c r="L28" s="17"/>
      <c r="M28" s="33"/>
      <c r="N28" s="17"/>
      <c r="O28" s="1"/>
      <c r="R28" s="54"/>
      <c r="S28" s="54"/>
      <c r="T28" s="54"/>
      <c r="U28" s="54"/>
      <c r="V28" s="54"/>
      <c r="W28" s="54"/>
      <c r="X28" s="54"/>
    </row>
    <row r="29" spans="1:24">
      <c r="A29" s="14"/>
      <c r="B29" s="15"/>
      <c r="C29" s="15"/>
      <c r="D29" s="16"/>
      <c r="E29" s="16"/>
      <c r="F29" s="17"/>
      <c r="G29" s="33"/>
      <c r="H29" s="17"/>
      <c r="I29" s="33"/>
      <c r="J29" s="17"/>
      <c r="K29" s="33"/>
      <c r="L29" s="17"/>
      <c r="M29" s="33"/>
      <c r="N29" s="17"/>
      <c r="O29" s="1"/>
      <c r="R29" s="54"/>
      <c r="S29" s="54"/>
      <c r="T29" s="54"/>
      <c r="U29" s="54"/>
      <c r="V29" s="54"/>
      <c r="W29" s="54"/>
      <c r="X29" s="54"/>
    </row>
    <row r="30" spans="1:24">
      <c r="R30" s="54"/>
      <c r="S30" s="54"/>
      <c r="T30" s="54"/>
      <c r="U30" s="54"/>
      <c r="V30" s="54"/>
      <c r="W30" s="54"/>
      <c r="X30" s="54"/>
    </row>
    <row r="31" spans="1:24">
      <c r="R31" s="54"/>
      <c r="S31" s="54"/>
      <c r="T31" s="54"/>
      <c r="U31" s="54"/>
      <c r="V31" s="54"/>
      <c r="W31" s="54"/>
      <c r="X31" s="54"/>
    </row>
  </sheetData>
  <mergeCells count="12">
    <mergeCell ref="A1:A2"/>
    <mergeCell ref="B1:B2"/>
    <mergeCell ref="C1:C2"/>
    <mergeCell ref="D1:D2"/>
    <mergeCell ref="P1:P2"/>
    <mergeCell ref="N1:N2"/>
    <mergeCell ref="O1:O2"/>
    <mergeCell ref="E1:E2"/>
    <mergeCell ref="F1:G1"/>
    <mergeCell ref="H1:I1"/>
    <mergeCell ref="J1:K1"/>
    <mergeCell ref="L1:M1"/>
  </mergeCells>
  <conditionalFormatting sqref="G1:G1048576 I2 K2 M2 M4:M23">
    <cfRule type="cellIs" dxfId="9" priority="1" stopIfTrue="1" operator="equal">
      <formula>100</formula>
    </cfRule>
  </conditionalFormatting>
  <conditionalFormatting sqref="A3:Q23">
    <cfRule type="expression" dxfId="8" priority="1">
      <formula>"E=""CH 1-3"""</formula>
    </cfRule>
  </conditionalFormatting>
  <dataValidations disablePrompts="1" count="1">
    <dataValidation type="list" allowBlank="1" showInputMessage="1" showErrorMessage="1" sqref="E3:E23">
      <formula1>$B$25:$B$28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V23"/>
  <sheetViews>
    <sheetView zoomScaleNormal="100" workbookViewId="0">
      <selection activeCell="J12" activeCellId="2" sqref="F17 H13:H16 J12:J17"/>
    </sheetView>
  </sheetViews>
  <sheetFormatPr defaultRowHeight="15.75"/>
  <cols>
    <col min="1" max="1" width="5.7109375" style="18" bestFit="1" customWidth="1"/>
    <col min="2" max="2" width="22.85546875" style="2" customWidth="1"/>
    <col min="3" max="3" width="37.140625" style="2" customWidth="1"/>
    <col min="4" max="5" width="15.7109375" style="19" customWidth="1"/>
    <col min="6" max="6" width="8.7109375" style="19" bestFit="1" customWidth="1"/>
    <col min="7" max="7" width="6.42578125" style="34" bestFit="1" customWidth="1"/>
    <col min="8" max="8" width="8.7109375" style="19" bestFit="1" customWidth="1"/>
    <col min="9" max="9" width="10.7109375" style="34" customWidth="1"/>
    <col min="10" max="10" width="8.7109375" style="19" bestFit="1" customWidth="1"/>
    <col min="11" max="11" width="6.42578125" style="34" bestFit="1" customWidth="1"/>
    <col min="12" max="12" width="8.7109375" style="19" bestFit="1" customWidth="1"/>
    <col min="13" max="13" width="6.42578125" style="34" bestFit="1" customWidth="1"/>
    <col min="14" max="14" width="7" style="20" bestFit="1" customWidth="1"/>
    <col min="15" max="15" width="6.5703125" style="2" bestFit="1" customWidth="1"/>
    <col min="16" max="16" width="6" style="2" bestFit="1" customWidth="1"/>
    <col min="17" max="17" width="6" style="2" customWidth="1"/>
    <col min="18" max="18" width="9.140625" style="2"/>
    <col min="19" max="22" width="9.140625" style="48"/>
    <col min="23" max="16384" width="9.140625" style="2"/>
  </cols>
  <sheetData>
    <row r="1" spans="1:22" s="21" customFormat="1">
      <c r="A1" s="118" t="s">
        <v>0</v>
      </c>
      <c r="B1" s="120" t="s">
        <v>1</v>
      </c>
      <c r="C1" s="120" t="s">
        <v>43</v>
      </c>
      <c r="D1" s="120" t="s">
        <v>2</v>
      </c>
      <c r="E1" s="116" t="s">
        <v>73</v>
      </c>
      <c r="F1" s="115" t="s">
        <v>63</v>
      </c>
      <c r="G1" s="115"/>
      <c r="H1" s="115" t="s">
        <v>64</v>
      </c>
      <c r="I1" s="115"/>
      <c r="J1" s="115" t="s">
        <v>65</v>
      </c>
      <c r="K1" s="115"/>
      <c r="L1" s="115" t="s">
        <v>66</v>
      </c>
      <c r="M1" s="122"/>
      <c r="N1" s="123" t="s">
        <v>44</v>
      </c>
      <c r="O1" s="125" t="s">
        <v>71</v>
      </c>
      <c r="P1" s="127" t="s">
        <v>72</v>
      </c>
      <c r="Q1" s="49"/>
      <c r="S1" s="47"/>
      <c r="T1" s="47"/>
      <c r="U1" s="47"/>
      <c r="V1" s="47"/>
    </row>
    <row r="2" spans="1:22" s="21" customFormat="1" ht="16.5" thickBot="1">
      <c r="A2" s="119"/>
      <c r="B2" s="121"/>
      <c r="C2" s="121"/>
      <c r="D2" s="121"/>
      <c r="E2" s="117"/>
      <c r="F2" s="23" t="s">
        <v>68</v>
      </c>
      <c r="G2" s="28" t="s">
        <v>69</v>
      </c>
      <c r="H2" s="23" t="s">
        <v>68</v>
      </c>
      <c r="I2" s="28" t="s">
        <v>69</v>
      </c>
      <c r="J2" s="23" t="s">
        <v>68</v>
      </c>
      <c r="K2" s="28" t="s">
        <v>69</v>
      </c>
      <c r="L2" s="23" t="s">
        <v>68</v>
      </c>
      <c r="M2" s="37" t="s">
        <v>69</v>
      </c>
      <c r="N2" s="124"/>
      <c r="O2" s="126"/>
      <c r="P2" s="128"/>
      <c r="Q2" s="49"/>
      <c r="S2" s="47"/>
      <c r="T2" s="47"/>
      <c r="U2" s="47"/>
      <c r="V2" s="47"/>
    </row>
    <row r="3" spans="1:22">
      <c r="A3" s="3">
        <v>1</v>
      </c>
      <c r="B3" s="4" t="s">
        <v>3</v>
      </c>
      <c r="C3" s="4" t="str">
        <f>VLOOKUP($B3,Baza!$B$3:$W$51,COLUMN()-1)</f>
        <v>SP Bronów</v>
      </c>
      <c r="D3" s="5">
        <f>VLOOKUP($B3,Baza!$B$3:$W$51,COLUMN()-1)</f>
        <v>37259</v>
      </c>
      <c r="E3" s="5" t="str">
        <f>VLOOKUP($B3,Baza!$B$3:$W$51,COLUMN()-1)</f>
        <v>CH 1-3</v>
      </c>
      <c r="F3" s="6">
        <f>VLOOKUP($B3,Baza!$B$3:$W$51,COLUMN()-1)</f>
        <v>7</v>
      </c>
      <c r="G3" s="30">
        <f>VLOOKUP($B3,Baza!$B$3:$W$51,COLUMN()-1)</f>
        <v>1</v>
      </c>
      <c r="H3" s="6">
        <f>VLOOKUP($B3,Baza!$B$3:$W$51,COLUMN()-1)</f>
        <v>4</v>
      </c>
      <c r="I3" s="30">
        <f>VLOOKUP($B3,Baza!$B$3:$W$51,COLUMN()-1)</f>
        <v>14</v>
      </c>
      <c r="J3" s="6">
        <f>VLOOKUP($B3,Baza!$B$3:$W$51,COLUMN()-1)</f>
        <v>5</v>
      </c>
      <c r="K3" s="36">
        <f>VLOOKUP($B3,Baza!$B$3:$W$51,COLUMN()-1)</f>
        <v>6</v>
      </c>
      <c r="L3" s="6">
        <f>VLOOKUP($B3,Baza!$B$3:$W$51,COLUMN()-1)</f>
        <v>0</v>
      </c>
      <c r="M3" s="30">
        <f>VLOOKUP($B3,Baza!$B$3:$W$51,COLUMN()-1)</f>
        <v>0</v>
      </c>
      <c r="N3" s="39">
        <f>VLOOKUP($B3,Baza!$B$3:$W$51,COLUMN()-1)</f>
        <v>16</v>
      </c>
      <c r="O3" s="41">
        <f>VLOOKUP($B3,Baza!$B$3:$W$51,COLUMN()-1)</f>
        <v>1</v>
      </c>
      <c r="P3" s="42">
        <f>VLOOKUP($B3,Baza!$B$3:$W$51,COLUMN()-1)</f>
        <v>6</v>
      </c>
      <c r="Q3" s="50"/>
      <c r="S3" s="48">
        <f t="shared" ref="S3:S17" si="0">+G3</f>
        <v>1</v>
      </c>
      <c r="T3" s="48">
        <f t="shared" ref="T3:T17" si="1">+I3</f>
        <v>14</v>
      </c>
      <c r="U3" s="48">
        <f t="shared" ref="U3:U17" si="2">+K3</f>
        <v>6</v>
      </c>
      <c r="V3" s="48">
        <f t="shared" ref="V3:V17" si="3">+M3</f>
        <v>0</v>
      </c>
    </row>
    <row r="4" spans="1:22">
      <c r="A4" s="3">
        <f t="shared" ref="A4:A17" si="4">1+A3</f>
        <v>2</v>
      </c>
      <c r="B4" s="4" t="s">
        <v>13</v>
      </c>
      <c r="C4" s="4" t="str">
        <f>VLOOKUP($B4,Baza!$B$3:$W$51,COLUMN()-1)</f>
        <v>SP Zabrzeg</v>
      </c>
      <c r="D4" s="5">
        <f>VLOOKUP($B4,Baza!$B$3:$W$51,COLUMN()-1)</f>
        <v>37799</v>
      </c>
      <c r="E4" s="5" t="str">
        <f>VLOOKUP($B4,Baza!$B$3:$W$51,COLUMN()-1)</f>
        <v>CH 1-3</v>
      </c>
      <c r="F4" s="6">
        <f>VLOOKUP($B4,Baza!$B$3:$W$51,COLUMN()-1)</f>
        <v>4</v>
      </c>
      <c r="G4" s="30">
        <f>VLOOKUP($B4,Baza!$B$3:$W$51,COLUMN()-1)</f>
        <v>7</v>
      </c>
      <c r="H4" s="6">
        <f>VLOOKUP($B4,Baza!$B$3:$W$51,COLUMN()-1)</f>
        <v>6</v>
      </c>
      <c r="I4" s="30">
        <f>VLOOKUP($B4,Baza!$B$3:$W$51,COLUMN()-1)</f>
        <v>3</v>
      </c>
      <c r="J4" s="6">
        <f>VLOOKUP($B4,Baza!$B$3:$W$51,COLUMN()-1)</f>
        <v>5</v>
      </c>
      <c r="K4" s="36">
        <f>VLOOKUP($B4,Baza!$B$3:$W$51,COLUMN()-1)</f>
        <v>3</v>
      </c>
      <c r="L4" s="6">
        <f>VLOOKUP($B4,Baza!$B$3:$W$51,COLUMN()-1)</f>
        <v>0</v>
      </c>
      <c r="M4" s="30">
        <f>VLOOKUP($B4,Baza!$B$3:$W$51,COLUMN()-1)</f>
        <v>0</v>
      </c>
      <c r="N4" s="39">
        <f>VLOOKUP($B4,Baza!$B$3:$W$51,COLUMN()-1)</f>
        <v>15</v>
      </c>
      <c r="O4" s="41">
        <f>VLOOKUP($B4,Baza!$B$3:$W$51,COLUMN()-1)</f>
        <v>3</v>
      </c>
      <c r="P4" s="42">
        <f>VLOOKUP($B4,Baza!$B$3:$W$51,COLUMN()-1)</f>
        <v>3</v>
      </c>
      <c r="Q4" s="50"/>
      <c r="S4" s="48">
        <f t="shared" si="0"/>
        <v>7</v>
      </c>
      <c r="T4" s="48">
        <f t="shared" si="1"/>
        <v>3</v>
      </c>
      <c r="U4" s="48">
        <f t="shared" si="2"/>
        <v>3</v>
      </c>
      <c r="V4" s="48">
        <f t="shared" si="3"/>
        <v>0</v>
      </c>
    </row>
    <row r="5" spans="1:22">
      <c r="A5" s="3">
        <f t="shared" si="4"/>
        <v>3</v>
      </c>
      <c r="B5" s="4" t="s">
        <v>27</v>
      </c>
      <c r="C5" s="4" t="str">
        <f>VLOOKUP($B5,Baza!$B$3:$W$51,COLUMN()-1)</f>
        <v>SP 3 Ligota</v>
      </c>
      <c r="D5" s="5">
        <f>VLOOKUP($B5,Baza!$B$3:$W$51,COLUMN()-1)</f>
        <v>37497</v>
      </c>
      <c r="E5" s="5" t="str">
        <f>VLOOKUP($B5,Baza!$B$3:$W$51,COLUMN()-1)</f>
        <v>CH 1-3</v>
      </c>
      <c r="F5" s="6">
        <f>VLOOKUP($B5,Baza!$B$3:$W$51,COLUMN()-1)</f>
        <v>3</v>
      </c>
      <c r="G5" s="30">
        <f>VLOOKUP($B5,Baza!$B$3:$W$51,COLUMN()-1)</f>
        <v>20</v>
      </c>
      <c r="H5" s="6">
        <f>VLOOKUP($B5,Baza!$B$3:$W$51,COLUMN()-1)</f>
        <v>3.5</v>
      </c>
      <c r="I5" s="30">
        <f>VLOOKUP($B5,Baza!$B$3:$W$51,COLUMN()-1)</f>
        <v>20</v>
      </c>
      <c r="J5" s="6">
        <f>VLOOKUP($B5,Baza!$B$3:$W$51,COLUMN()-1)</f>
        <v>5</v>
      </c>
      <c r="K5" s="36">
        <f>VLOOKUP($B5,Baza!$B$3:$W$51,COLUMN()-1)</f>
        <v>7</v>
      </c>
      <c r="L5" s="6">
        <f>VLOOKUP($B5,Baza!$B$3:$W$51,COLUMN()-1)</f>
        <v>0</v>
      </c>
      <c r="M5" s="30">
        <f>VLOOKUP($B5,Baza!$B$3:$W$51,COLUMN()-1)</f>
        <v>0</v>
      </c>
      <c r="N5" s="39">
        <f>VLOOKUP($B5,Baza!$B$3:$W$51,COLUMN()-1)</f>
        <v>11.5</v>
      </c>
      <c r="O5" s="41">
        <f>VLOOKUP($B5,Baza!$B$3:$W$51,COLUMN()-1)</f>
        <v>7</v>
      </c>
      <c r="P5" s="42">
        <f>VLOOKUP($B5,Baza!$B$3:$W$51,COLUMN()-1)</f>
        <v>20</v>
      </c>
      <c r="Q5" s="50"/>
      <c r="S5" s="48">
        <f t="shared" si="0"/>
        <v>20</v>
      </c>
      <c r="T5" s="48">
        <f t="shared" si="1"/>
        <v>20</v>
      </c>
      <c r="U5" s="48">
        <f t="shared" si="2"/>
        <v>7</v>
      </c>
      <c r="V5" s="48">
        <f t="shared" si="3"/>
        <v>0</v>
      </c>
    </row>
    <row r="6" spans="1:22">
      <c r="A6" s="3">
        <f t="shared" si="4"/>
        <v>4</v>
      </c>
      <c r="B6" s="4" t="s">
        <v>16</v>
      </c>
      <c r="C6" s="4" t="str">
        <f>VLOOKUP($B6,Baza!$B$3:$W$51,COLUMN()-1)</f>
        <v>SP 3 Czechowice-Dziedzice</v>
      </c>
      <c r="D6" s="5">
        <f>VLOOKUP($B6,Baza!$B$3:$W$51,COLUMN()-1)</f>
        <v>37656</v>
      </c>
      <c r="E6" s="5" t="str">
        <f>VLOOKUP($B6,Baza!$B$3:$W$51,COLUMN()-1)</f>
        <v>CH 1-3</v>
      </c>
      <c r="F6" s="6">
        <f>VLOOKUP($B6,Baza!$B$3:$W$51,COLUMN()-1)</f>
        <v>4</v>
      </c>
      <c r="G6" s="30">
        <f>VLOOKUP($B6,Baza!$B$3:$W$51,COLUMN()-1)</f>
        <v>10</v>
      </c>
      <c r="H6" s="6">
        <f>VLOOKUP($B6,Baza!$B$3:$W$51,COLUMN()-1)</f>
        <v>4</v>
      </c>
      <c r="I6" s="30">
        <f>VLOOKUP($B6,Baza!$B$3:$W$51,COLUMN()-1)</f>
        <v>10</v>
      </c>
      <c r="J6" s="6">
        <f>VLOOKUP($B6,Baza!$B$3:$W$51,COLUMN()-1)</f>
        <v>3.5</v>
      </c>
      <c r="K6" s="36">
        <f>VLOOKUP($B6,Baza!$B$3:$W$51,COLUMN()-1)</f>
        <v>14</v>
      </c>
      <c r="L6" s="6">
        <f>VLOOKUP($B6,Baza!$B$3:$W$51,COLUMN()-1)</f>
        <v>0</v>
      </c>
      <c r="M6" s="30">
        <f>VLOOKUP($B6,Baza!$B$3:$W$51,COLUMN()-1)</f>
        <v>0</v>
      </c>
      <c r="N6" s="39">
        <f>VLOOKUP($B6,Baza!$B$3:$W$51,COLUMN()-1)</f>
        <v>11.5</v>
      </c>
      <c r="O6" s="41">
        <f>VLOOKUP($B6,Baza!$B$3:$W$51,COLUMN()-1)</f>
        <v>10</v>
      </c>
      <c r="P6" s="42">
        <f>VLOOKUP($B6,Baza!$B$3:$W$51,COLUMN()-1)</f>
        <v>10</v>
      </c>
      <c r="Q6" s="50"/>
      <c r="S6" s="48">
        <f t="shared" si="0"/>
        <v>10</v>
      </c>
      <c r="T6" s="48">
        <f t="shared" si="1"/>
        <v>10</v>
      </c>
      <c r="U6" s="48">
        <f t="shared" si="2"/>
        <v>14</v>
      </c>
      <c r="V6" s="48">
        <f t="shared" si="3"/>
        <v>0</v>
      </c>
    </row>
    <row r="7" spans="1:22">
      <c r="A7" s="3">
        <f t="shared" si="4"/>
        <v>5</v>
      </c>
      <c r="B7" s="4" t="s">
        <v>22</v>
      </c>
      <c r="C7" s="4" t="str">
        <f>VLOOKUP($B7,Baza!$B$3:$W$51,COLUMN()-1)</f>
        <v>SP Zabrzeg</v>
      </c>
      <c r="D7" s="5">
        <f>VLOOKUP($B7,Baza!$B$3:$W$51,COLUMN()-1)</f>
        <v>37378</v>
      </c>
      <c r="E7" s="5" t="str">
        <f>VLOOKUP($B7,Baza!$B$3:$W$51,COLUMN()-1)</f>
        <v>CH 1-3</v>
      </c>
      <c r="F7" s="6">
        <f>VLOOKUP($B7,Baza!$B$3:$W$51,COLUMN()-1)</f>
        <v>4</v>
      </c>
      <c r="G7" s="30">
        <f>VLOOKUP($B7,Baza!$B$3:$W$51,COLUMN()-1)</f>
        <v>16</v>
      </c>
      <c r="H7" s="6">
        <f>VLOOKUP($B7,Baza!$B$3:$W$51,COLUMN()-1)</f>
        <v>4.5</v>
      </c>
      <c r="I7" s="30">
        <f>VLOOKUP($B7,Baza!$B$3:$W$51,COLUMN()-1)</f>
        <v>9</v>
      </c>
      <c r="J7" s="6">
        <f>VLOOKUP($B7,Baza!$B$3:$W$51,COLUMN()-1)</f>
        <v>2</v>
      </c>
      <c r="K7" s="36">
        <f>VLOOKUP($B7,Baza!$B$3:$W$51,COLUMN()-1)</f>
        <v>22</v>
      </c>
      <c r="L7" s="6">
        <f>VLOOKUP($B7,Baza!$B$3:$W$51,COLUMN()-1)</f>
        <v>0</v>
      </c>
      <c r="M7" s="30">
        <f>VLOOKUP($B7,Baza!$B$3:$W$51,COLUMN()-1)</f>
        <v>0</v>
      </c>
      <c r="N7" s="39">
        <f>VLOOKUP($B7,Baza!$B$3:$W$51,COLUMN()-1)</f>
        <v>10.5</v>
      </c>
      <c r="O7" s="41">
        <f>VLOOKUP($B7,Baza!$B$3:$W$51,COLUMN()-1)</f>
        <v>9</v>
      </c>
      <c r="P7" s="42">
        <f>VLOOKUP($B7,Baza!$B$3:$W$51,COLUMN()-1)</f>
        <v>16</v>
      </c>
      <c r="Q7" s="50"/>
      <c r="S7" s="48">
        <f t="shared" si="0"/>
        <v>16</v>
      </c>
      <c r="T7" s="48">
        <f t="shared" si="1"/>
        <v>9</v>
      </c>
      <c r="U7" s="48">
        <f t="shared" si="2"/>
        <v>22</v>
      </c>
      <c r="V7" s="48">
        <f t="shared" si="3"/>
        <v>0</v>
      </c>
    </row>
    <row r="8" spans="1:22">
      <c r="A8" s="3">
        <f t="shared" si="4"/>
        <v>6</v>
      </c>
      <c r="B8" s="4" t="s">
        <v>30</v>
      </c>
      <c r="C8" s="4" t="str">
        <f>VLOOKUP($B8,Baza!$B$3:$W$51,COLUMN()-1)</f>
        <v>SP 3 Ligota</v>
      </c>
      <c r="D8" s="5">
        <f>VLOOKUP($B8,Baza!$B$3:$W$51,COLUMN()-1)</f>
        <v>37645</v>
      </c>
      <c r="E8" s="5" t="str">
        <f>VLOOKUP($B8,Baza!$B$3:$W$51,COLUMN()-1)</f>
        <v>CH 1-3</v>
      </c>
      <c r="F8" s="6">
        <f>VLOOKUP($B8,Baza!$B$3:$W$51,COLUMN()-1)</f>
        <v>3</v>
      </c>
      <c r="G8" s="30">
        <f>VLOOKUP($B8,Baza!$B$3:$W$51,COLUMN()-1)</f>
        <v>22</v>
      </c>
      <c r="H8" s="6">
        <f>VLOOKUP($B8,Baza!$B$3:$W$51,COLUMN()-1)</f>
        <v>4</v>
      </c>
      <c r="I8" s="30">
        <f>VLOOKUP($B8,Baza!$B$3:$W$51,COLUMN()-1)</f>
        <v>15</v>
      </c>
      <c r="J8" s="6">
        <f>VLOOKUP($B8,Baza!$B$3:$W$51,COLUMN()-1)</f>
        <v>3</v>
      </c>
      <c r="K8" s="30">
        <f>VLOOKUP($B8,Baza!$B$3:$W$51,COLUMN()-1)</f>
        <v>16</v>
      </c>
      <c r="L8" s="6">
        <f>VLOOKUP($B8,Baza!$B$3:$W$51,COLUMN()-1)</f>
        <v>0</v>
      </c>
      <c r="M8" s="30">
        <f>VLOOKUP($B8,Baza!$B$3:$W$51,COLUMN()-1)</f>
        <v>0</v>
      </c>
      <c r="N8" s="39">
        <f>VLOOKUP($B8,Baza!$B$3:$W$51,COLUMN()-1)</f>
        <v>10</v>
      </c>
      <c r="O8" s="41">
        <f>VLOOKUP($B8,Baza!$B$3:$W$51,COLUMN()-1)</f>
        <v>15</v>
      </c>
      <c r="P8" s="42">
        <f>VLOOKUP($B8,Baza!$B$3:$W$51,COLUMN()-1)</f>
        <v>16</v>
      </c>
      <c r="Q8" s="50"/>
      <c r="S8" s="48">
        <f t="shared" si="0"/>
        <v>22</v>
      </c>
      <c r="T8" s="48">
        <f t="shared" si="1"/>
        <v>15</v>
      </c>
      <c r="U8" s="48">
        <f t="shared" si="2"/>
        <v>16</v>
      </c>
      <c r="V8" s="48">
        <f t="shared" si="3"/>
        <v>0</v>
      </c>
    </row>
    <row r="9" spans="1:22">
      <c r="A9" s="3">
        <f t="shared" si="4"/>
        <v>7</v>
      </c>
      <c r="B9" s="4" t="s">
        <v>31</v>
      </c>
      <c r="C9" s="4" t="str">
        <f>VLOOKUP($B9,Baza!$B$3:$W$51,COLUMN()-1)</f>
        <v>SP Zabrzeg</v>
      </c>
      <c r="D9" s="5">
        <f>VLOOKUP($B9,Baza!$B$3:$W$51,COLUMN()-1)</f>
        <v>38137</v>
      </c>
      <c r="E9" s="5" t="str">
        <f>VLOOKUP($B9,Baza!$B$3:$W$51,COLUMN()-1)</f>
        <v>CH 1-3</v>
      </c>
      <c r="F9" s="6">
        <f>VLOOKUP($B9,Baza!$B$3:$W$51,COLUMN()-1)</f>
        <v>3</v>
      </c>
      <c r="G9" s="30">
        <f>VLOOKUP($B9,Baza!$B$3:$W$51,COLUMN()-1)</f>
        <v>23</v>
      </c>
      <c r="H9" s="6">
        <f>VLOOKUP($B9,Baza!$B$3:$W$51,COLUMN()-1)</f>
        <v>3.5</v>
      </c>
      <c r="I9" s="30">
        <f>VLOOKUP($B9,Baza!$B$3:$W$51,COLUMN()-1)</f>
        <v>22</v>
      </c>
      <c r="J9" s="6">
        <f>VLOOKUP($B9,Baza!$B$3:$W$51,COLUMN()-1)</f>
        <v>2</v>
      </c>
      <c r="K9" s="30">
        <f>VLOOKUP($B9,Baza!$B$3:$W$51,COLUMN()-1)</f>
        <v>23</v>
      </c>
      <c r="L9" s="6">
        <f>VLOOKUP($B9,Baza!$B$3:$W$51,COLUMN()-1)</f>
        <v>0</v>
      </c>
      <c r="M9" s="30">
        <f>VLOOKUP($B9,Baza!$B$3:$W$51,COLUMN()-1)</f>
        <v>0</v>
      </c>
      <c r="N9" s="39">
        <f>VLOOKUP($B9,Baza!$B$3:$W$51,COLUMN()-1)</f>
        <v>8.5</v>
      </c>
      <c r="O9" s="41">
        <f>VLOOKUP($B9,Baza!$B$3:$W$51,COLUMN()-1)</f>
        <v>22</v>
      </c>
      <c r="P9" s="42">
        <f>VLOOKUP($B9,Baza!$B$3:$W$51,COLUMN()-1)</f>
        <v>23</v>
      </c>
      <c r="Q9" s="50"/>
      <c r="S9" s="48">
        <f t="shared" si="0"/>
        <v>23</v>
      </c>
      <c r="T9" s="48">
        <f t="shared" si="1"/>
        <v>22</v>
      </c>
      <c r="U9" s="48">
        <f t="shared" si="2"/>
        <v>23</v>
      </c>
      <c r="V9" s="48">
        <f t="shared" si="3"/>
        <v>0</v>
      </c>
    </row>
    <row r="10" spans="1:22">
      <c r="A10" s="3">
        <f t="shared" si="4"/>
        <v>8</v>
      </c>
      <c r="B10" s="4" t="s">
        <v>33</v>
      </c>
      <c r="C10" s="4" t="str">
        <f>VLOOKUP($B10,Baza!$B$3:$W$51,COLUMN()-1)</f>
        <v>SP Zabrzeg</v>
      </c>
      <c r="D10" s="5">
        <f>VLOOKUP($B10,Baza!$B$3:$W$51,COLUMN()-1)</f>
        <v>37374</v>
      </c>
      <c r="E10" s="5" t="str">
        <f>VLOOKUP($B10,Baza!$B$3:$W$51,COLUMN()-1)</f>
        <v>CH 1-3</v>
      </c>
      <c r="F10" s="6">
        <f>VLOOKUP($B10,Baza!$B$3:$W$51,COLUMN()-1)</f>
        <v>2.5</v>
      </c>
      <c r="G10" s="30">
        <f>VLOOKUP($B10,Baza!$B$3:$W$51,COLUMN()-1)</f>
        <v>25</v>
      </c>
      <c r="H10" s="6">
        <f>VLOOKUP($B10,Baza!$B$3:$W$51,COLUMN()-1)</f>
        <v>2</v>
      </c>
      <c r="I10" s="30">
        <f>VLOOKUP($B10,Baza!$B$3:$W$51,COLUMN()-1)</f>
        <v>34</v>
      </c>
      <c r="J10" s="6">
        <f>VLOOKUP($B10,Baza!$B$3:$W$51,COLUMN()-1)</f>
        <v>3</v>
      </c>
      <c r="K10" s="30">
        <f>VLOOKUP($B10,Baza!$B$3:$W$51,COLUMN()-1)</f>
        <v>21</v>
      </c>
      <c r="L10" s="6">
        <f>VLOOKUP($B10,Baza!$B$3:$W$51,COLUMN()-1)</f>
        <v>0</v>
      </c>
      <c r="M10" s="30">
        <f>VLOOKUP($B10,Baza!$B$3:$W$51,COLUMN()-1)</f>
        <v>0</v>
      </c>
      <c r="N10" s="39">
        <f>VLOOKUP($B10,Baza!$B$3:$W$51,COLUMN()-1)</f>
        <v>7.5</v>
      </c>
      <c r="O10" s="41">
        <f>VLOOKUP($B10,Baza!$B$3:$W$51,COLUMN()-1)</f>
        <v>21</v>
      </c>
      <c r="P10" s="42">
        <f>VLOOKUP($B10,Baza!$B$3:$W$51,COLUMN()-1)</f>
        <v>25</v>
      </c>
      <c r="Q10" s="50"/>
      <c r="S10" s="48">
        <f t="shared" si="0"/>
        <v>25</v>
      </c>
      <c r="T10" s="48">
        <f t="shared" si="1"/>
        <v>34</v>
      </c>
      <c r="U10" s="48">
        <f t="shared" si="2"/>
        <v>21</v>
      </c>
      <c r="V10" s="48">
        <f t="shared" si="3"/>
        <v>0</v>
      </c>
    </row>
    <row r="11" spans="1:22">
      <c r="A11" s="3">
        <f t="shared" si="4"/>
        <v>9</v>
      </c>
      <c r="B11" s="4" t="s">
        <v>50</v>
      </c>
      <c r="C11" s="4" t="str">
        <f>VLOOKUP($B11,Baza!$B$3:$W$51,COLUMN()-1)</f>
        <v>SP Zabrzeg</v>
      </c>
      <c r="D11" s="5">
        <f>VLOOKUP($B11,Baza!$B$3:$W$51,COLUMN()-1)</f>
        <v>37746</v>
      </c>
      <c r="E11" s="5" t="str">
        <f>VLOOKUP($B11,Baza!$B$3:$W$51,COLUMN()-1)</f>
        <v>CH 1-3</v>
      </c>
      <c r="F11" s="6">
        <f>VLOOKUP($B11,Baza!$B$3:$W$51,COLUMN()-1)</f>
        <v>0</v>
      </c>
      <c r="G11" s="30">
        <f>VLOOKUP($B11,Baza!$B$3:$W$51,COLUMN()-1)</f>
        <v>0</v>
      </c>
      <c r="H11" s="6">
        <f>VLOOKUP($B11,Baza!$B$3:$W$51,COLUMN()-1)</f>
        <v>3</v>
      </c>
      <c r="I11" s="30">
        <f>VLOOKUP($B11,Baza!$B$3:$W$51,COLUMN()-1)</f>
        <v>25</v>
      </c>
      <c r="J11" s="6">
        <f>VLOOKUP($B11,Baza!$B$3:$W$51,COLUMN()-1)</f>
        <v>4</v>
      </c>
      <c r="K11" s="30">
        <f>VLOOKUP($B11,Baza!$B$3:$W$51,COLUMN()-1)</f>
        <v>11</v>
      </c>
      <c r="L11" s="6">
        <f>VLOOKUP($B11,Baza!$B$3:$W$51,COLUMN()-1)</f>
        <v>0</v>
      </c>
      <c r="M11" s="30">
        <f>VLOOKUP($B11,Baza!$B$3:$W$51,COLUMN()-1)</f>
        <v>0</v>
      </c>
      <c r="N11" s="39">
        <f>VLOOKUP($B11,Baza!$B$3:$W$51,COLUMN()-1)</f>
        <v>7</v>
      </c>
      <c r="O11" s="41">
        <f>VLOOKUP($B11,Baza!$B$3:$W$51,COLUMN()-1)</f>
        <v>0</v>
      </c>
      <c r="P11" s="42">
        <f>VLOOKUP($B11,Baza!$B$3:$W$51,COLUMN()-1)</f>
        <v>11</v>
      </c>
      <c r="Q11" s="50"/>
      <c r="S11" s="48">
        <f t="shared" si="0"/>
        <v>0</v>
      </c>
      <c r="T11" s="48">
        <f t="shared" si="1"/>
        <v>25</v>
      </c>
      <c r="U11" s="48">
        <f t="shared" si="2"/>
        <v>11</v>
      </c>
      <c r="V11" s="48">
        <f t="shared" si="3"/>
        <v>0</v>
      </c>
    </row>
    <row r="12" spans="1:22">
      <c r="A12" s="3">
        <f t="shared" si="4"/>
        <v>10</v>
      </c>
      <c r="B12" s="4" t="s">
        <v>25</v>
      </c>
      <c r="C12" s="4" t="str">
        <f>VLOOKUP($B12,Baza!$B$3:$W$51,COLUMN()-1)</f>
        <v>SP Jasienica</v>
      </c>
      <c r="D12" s="5">
        <f>VLOOKUP($B12,Baza!$B$3:$W$51,COLUMN()-1)</f>
        <v>37559</v>
      </c>
      <c r="E12" s="5" t="str">
        <f>VLOOKUP($B12,Baza!$B$3:$W$51,COLUMN()-1)</f>
        <v>CH 1-3</v>
      </c>
      <c r="F12" s="6">
        <f>VLOOKUP($B12,Baza!$B$3:$W$51,COLUMN()-1)</f>
        <v>3</v>
      </c>
      <c r="G12" s="30">
        <f>VLOOKUP($B12,Baza!$B$3:$W$51,COLUMN()-1)</f>
        <v>19</v>
      </c>
      <c r="H12" s="6">
        <f>VLOOKUP($B12,Baza!$B$3:$W$51,COLUMN()-1)</f>
        <v>3</v>
      </c>
      <c r="I12" s="30">
        <f>VLOOKUP($B12,Baza!$B$3:$W$51,COLUMN()-1)</f>
        <v>23</v>
      </c>
      <c r="J12" s="30">
        <f>VLOOKUP($B12,Baza!$B$3:$W$51,COLUMN()-1)</f>
        <v>0</v>
      </c>
      <c r="K12" s="30">
        <f>VLOOKUP($B12,Baza!$B$3:$W$51,COLUMN()-1)</f>
        <v>0</v>
      </c>
      <c r="L12" s="6">
        <f>VLOOKUP($B12,Baza!$B$3:$W$51,COLUMN()-1)</f>
        <v>0</v>
      </c>
      <c r="M12" s="30">
        <f>VLOOKUP($B12,Baza!$B$3:$W$51,COLUMN()-1)</f>
        <v>0</v>
      </c>
      <c r="N12" s="39">
        <f>VLOOKUP($B12,Baza!$B$3:$W$51,COLUMN()-1)</f>
        <v>6</v>
      </c>
      <c r="O12" s="41">
        <f>VLOOKUP($B12,Baza!$B$3:$W$51,COLUMN()-1)</f>
        <v>0</v>
      </c>
      <c r="P12" s="42">
        <f>VLOOKUP($B12,Baza!$B$3:$W$51,COLUMN()-1)</f>
        <v>19</v>
      </c>
      <c r="Q12" s="50"/>
      <c r="S12" s="48">
        <f t="shared" si="0"/>
        <v>19</v>
      </c>
      <c r="T12" s="48">
        <f t="shared" si="1"/>
        <v>23</v>
      </c>
      <c r="U12" s="48">
        <f t="shared" si="2"/>
        <v>0</v>
      </c>
      <c r="V12" s="48">
        <f t="shared" si="3"/>
        <v>0</v>
      </c>
    </row>
    <row r="13" spans="1:22">
      <c r="A13" s="3">
        <f t="shared" si="4"/>
        <v>11</v>
      </c>
      <c r="B13" s="4" t="s">
        <v>17</v>
      </c>
      <c r="C13" s="4" t="str">
        <f>VLOOKUP($B13,Baza!$B$3:$W$51,COLUMN()-1)</f>
        <v>SP 3 Czechowice-Dziedzice</v>
      </c>
      <c r="D13" s="5">
        <f>VLOOKUP($B13,Baza!$B$3:$W$51,COLUMN()-1)</f>
        <v>37496</v>
      </c>
      <c r="E13" s="5" t="str">
        <f>VLOOKUP($B13,Baza!$B$3:$W$51,COLUMN()-1)</f>
        <v>CH 1-3</v>
      </c>
      <c r="F13" s="6">
        <f>VLOOKUP($B13,Baza!$B$3:$W$51,COLUMN()-1)</f>
        <v>4</v>
      </c>
      <c r="G13" s="30">
        <f>VLOOKUP($B13,Baza!$B$3:$W$51,COLUMN()-1)</f>
        <v>11</v>
      </c>
      <c r="H13" s="30">
        <f>VLOOKUP($B13,Baza!$B$3:$W$51,COLUMN()-1)</f>
        <v>0</v>
      </c>
      <c r="I13" s="30">
        <f>VLOOKUP($B13,Baza!$B$3:$W$51,COLUMN()-1)</f>
        <v>0</v>
      </c>
      <c r="J13" s="30">
        <f>VLOOKUP($B13,Baza!$B$3:$W$51,COLUMN()-1)</f>
        <v>0</v>
      </c>
      <c r="K13" s="30">
        <f>VLOOKUP($B13,Baza!$B$3:$W$51,COLUMN()-1)</f>
        <v>0</v>
      </c>
      <c r="L13" s="6">
        <f>VLOOKUP($B13,Baza!$B$3:$W$51,COLUMN()-1)</f>
        <v>0</v>
      </c>
      <c r="M13" s="30">
        <f>VLOOKUP($B13,Baza!$B$3:$W$51,COLUMN()-1)</f>
        <v>0</v>
      </c>
      <c r="N13" s="39">
        <f>VLOOKUP($B13,Baza!$B$3:$W$51,COLUMN()-1)</f>
        <v>4</v>
      </c>
      <c r="O13" s="41">
        <f>VLOOKUP($B13,Baza!$B$3:$W$51,COLUMN()-1)</f>
        <v>0</v>
      </c>
      <c r="P13" s="42">
        <f>VLOOKUP($B13,Baza!$B$3:$W$51,COLUMN()-1)</f>
        <v>0</v>
      </c>
      <c r="Q13" s="50"/>
      <c r="S13" s="48">
        <f t="shared" si="0"/>
        <v>11</v>
      </c>
      <c r="T13" s="48">
        <f t="shared" si="1"/>
        <v>0</v>
      </c>
      <c r="U13" s="48">
        <f t="shared" si="2"/>
        <v>0</v>
      </c>
      <c r="V13" s="48">
        <f t="shared" si="3"/>
        <v>0</v>
      </c>
    </row>
    <row r="14" spans="1:22">
      <c r="A14" s="3">
        <f t="shared" si="4"/>
        <v>12</v>
      </c>
      <c r="B14" s="4" t="s">
        <v>32</v>
      </c>
      <c r="C14" s="4" t="str">
        <f>VLOOKUP($B14,Baza!$B$3:$W$51,COLUMN()-1)</f>
        <v>SP 3 Czechowice-Dziedzice</v>
      </c>
      <c r="D14" s="5">
        <f>VLOOKUP($B14,Baza!$B$3:$W$51,COLUMN()-1)</f>
        <v>37862</v>
      </c>
      <c r="E14" s="5" t="str">
        <f>VLOOKUP($B14,Baza!$B$3:$W$51,COLUMN()-1)</f>
        <v>CH 1-3</v>
      </c>
      <c r="F14" s="6">
        <f>VLOOKUP($B14,Baza!$B$3:$W$51,COLUMN()-1)</f>
        <v>3</v>
      </c>
      <c r="G14" s="30">
        <f>VLOOKUP($B14,Baza!$B$3:$W$51,COLUMN()-1)</f>
        <v>24</v>
      </c>
      <c r="H14" s="30">
        <f>VLOOKUP($B14,Baza!$B$3:$W$51,COLUMN()-1)</f>
        <v>0</v>
      </c>
      <c r="I14" s="30">
        <f>VLOOKUP($B14,Baza!$B$3:$W$51,COLUMN()-1)</f>
        <v>0</v>
      </c>
      <c r="J14" s="30">
        <f>VLOOKUP($B14,Baza!$B$3:$W$51,COLUMN()-1)</f>
        <v>0</v>
      </c>
      <c r="K14" s="30">
        <f>VLOOKUP($B14,Baza!$B$3:$W$51,COLUMN()-1)</f>
        <v>0</v>
      </c>
      <c r="L14" s="6">
        <f>VLOOKUP($B14,Baza!$B$3:$W$51,COLUMN()-1)</f>
        <v>0</v>
      </c>
      <c r="M14" s="30">
        <f>VLOOKUP($B14,Baza!$B$3:$W$51,COLUMN()-1)</f>
        <v>0</v>
      </c>
      <c r="N14" s="39">
        <f>VLOOKUP($B14,Baza!$B$3:$W$51,COLUMN()-1)</f>
        <v>3</v>
      </c>
      <c r="O14" s="41">
        <f>VLOOKUP($B14,Baza!$B$3:$W$51,COLUMN()-1)</f>
        <v>0</v>
      </c>
      <c r="P14" s="42">
        <f>VLOOKUP($B14,Baza!$B$3:$W$51,COLUMN()-1)</f>
        <v>0</v>
      </c>
      <c r="Q14" s="50"/>
      <c r="S14" s="48">
        <f t="shared" si="0"/>
        <v>24</v>
      </c>
      <c r="T14" s="48">
        <f t="shared" si="1"/>
        <v>0</v>
      </c>
      <c r="U14" s="48">
        <f t="shared" si="2"/>
        <v>0</v>
      </c>
      <c r="V14" s="48">
        <f t="shared" si="3"/>
        <v>0</v>
      </c>
    </row>
    <row r="15" spans="1:22">
      <c r="A15" s="3">
        <f t="shared" si="4"/>
        <v>13</v>
      </c>
      <c r="B15" s="7" t="s">
        <v>36</v>
      </c>
      <c r="C15" s="7" t="str">
        <f>VLOOKUP($B15,Baza!$B$3:$W$51,COLUMN()-1)</f>
        <v>SP 3 Czechowice-Dziedzice</v>
      </c>
      <c r="D15" s="8">
        <f>VLOOKUP($B15,Baza!$B$3:$W$51,COLUMN()-1)</f>
        <v>37467</v>
      </c>
      <c r="E15" s="8" t="str">
        <f>VLOOKUP($B15,Baza!$B$3:$W$51,COLUMN()-1)</f>
        <v>CH 1-3</v>
      </c>
      <c r="F15" s="6">
        <f>VLOOKUP($B15,Baza!$B$3:$W$51,COLUMN()-1)</f>
        <v>2</v>
      </c>
      <c r="G15" s="30">
        <f>VLOOKUP($B15,Baza!$B$3:$W$51,COLUMN()-1)</f>
        <v>27</v>
      </c>
      <c r="H15" s="31">
        <f>VLOOKUP($B15,Baza!$B$3:$W$51,COLUMN()-1)</f>
        <v>0</v>
      </c>
      <c r="I15" s="31">
        <f>VLOOKUP($B15,Baza!$B$3:$W$51,COLUMN()-1)</f>
        <v>0</v>
      </c>
      <c r="J15" s="30">
        <f>VLOOKUP($B15,Baza!$B$3:$W$51,COLUMN()-1)</f>
        <v>0</v>
      </c>
      <c r="K15" s="30">
        <f>VLOOKUP($B15,Baza!$B$3:$W$51,COLUMN()-1)</f>
        <v>0</v>
      </c>
      <c r="L15" s="6">
        <f>VLOOKUP($B15,Baza!$B$3:$W$51,COLUMN()-1)</f>
        <v>0</v>
      </c>
      <c r="M15" s="30">
        <f>VLOOKUP($B15,Baza!$B$3:$W$51,COLUMN()-1)</f>
        <v>0</v>
      </c>
      <c r="N15" s="39">
        <f>VLOOKUP($B15,Baza!$B$3:$W$51,COLUMN()-1)</f>
        <v>2</v>
      </c>
      <c r="O15" s="41">
        <f>VLOOKUP($B15,Baza!$B$3:$W$51,COLUMN()-1)</f>
        <v>0</v>
      </c>
      <c r="P15" s="42">
        <f>VLOOKUP($B15,Baza!$B$3:$W$51,COLUMN()-1)</f>
        <v>0</v>
      </c>
      <c r="Q15" s="50"/>
      <c r="S15" s="48">
        <f t="shared" si="0"/>
        <v>27</v>
      </c>
      <c r="T15" s="48">
        <f t="shared" si="1"/>
        <v>0</v>
      </c>
      <c r="U15" s="48">
        <f t="shared" si="2"/>
        <v>0</v>
      </c>
      <c r="V15" s="48">
        <f t="shared" si="3"/>
        <v>0</v>
      </c>
    </row>
    <row r="16" spans="1:22">
      <c r="A16" s="3">
        <f t="shared" si="4"/>
        <v>14</v>
      </c>
      <c r="B16" s="7" t="s">
        <v>39</v>
      </c>
      <c r="C16" s="7" t="str">
        <f>VLOOKUP($B16,Baza!$B$3:$W$51,COLUMN()-1)</f>
        <v>SP 3 Czechowice-Dziedzice</v>
      </c>
      <c r="D16" s="8">
        <f>VLOOKUP($B16,Baza!$B$3:$W$51,COLUMN()-1)</f>
        <v>37467</v>
      </c>
      <c r="E16" s="8" t="str">
        <f>VLOOKUP($B16,Baza!$B$3:$W$51,COLUMN()-1)</f>
        <v>CH 1-3</v>
      </c>
      <c r="F16" s="6">
        <f>VLOOKUP($B16,Baza!$B$3:$W$51,COLUMN()-1)</f>
        <v>2</v>
      </c>
      <c r="G16" s="30">
        <f>VLOOKUP($B16,Baza!$B$3:$W$51,COLUMN()-1)</f>
        <v>29</v>
      </c>
      <c r="H16" s="31">
        <f>VLOOKUP($B16,Baza!$B$3:$W$51,COLUMN()-1)</f>
        <v>0</v>
      </c>
      <c r="I16" s="31">
        <f>VLOOKUP($B16,Baza!$B$3:$W$51,COLUMN()-1)</f>
        <v>0</v>
      </c>
      <c r="J16" s="30">
        <f>VLOOKUP($B16,Baza!$B$3:$W$51,COLUMN()-1)</f>
        <v>0</v>
      </c>
      <c r="K16" s="30">
        <f>VLOOKUP($B16,Baza!$B$3:$W$51,COLUMN()-1)</f>
        <v>0</v>
      </c>
      <c r="L16" s="6">
        <f>VLOOKUP($B16,Baza!$B$3:$W$51,COLUMN()-1)</f>
        <v>0</v>
      </c>
      <c r="M16" s="30">
        <f>VLOOKUP($B16,Baza!$B$3:$W$51,COLUMN()-1)</f>
        <v>0</v>
      </c>
      <c r="N16" s="39">
        <f>VLOOKUP($B16,Baza!$B$3:$W$51,COLUMN()-1)</f>
        <v>2</v>
      </c>
      <c r="O16" s="41">
        <f>VLOOKUP($B16,Baza!$B$3:$W$51,COLUMN()-1)</f>
        <v>0</v>
      </c>
      <c r="P16" s="42">
        <f>VLOOKUP($B16,Baza!$B$3:$W$51,COLUMN()-1)</f>
        <v>0</v>
      </c>
      <c r="Q16" s="50"/>
      <c r="S16" s="48">
        <f t="shared" si="0"/>
        <v>29</v>
      </c>
      <c r="T16" s="48">
        <f t="shared" si="1"/>
        <v>0</v>
      </c>
      <c r="U16" s="48">
        <f t="shared" si="2"/>
        <v>0</v>
      </c>
      <c r="V16" s="48">
        <f t="shared" si="3"/>
        <v>0</v>
      </c>
    </row>
    <row r="17" spans="1:22" ht="16.5" thickBot="1">
      <c r="A17" s="3">
        <f t="shared" si="4"/>
        <v>15</v>
      </c>
      <c r="B17" s="11" t="s">
        <v>56</v>
      </c>
      <c r="C17" s="11" t="str">
        <f>VLOOKUP($B17,Baza!$B$3:$W$51,COLUMN()-1)</f>
        <v>SP 2 Czechowice-Dziedzice</v>
      </c>
      <c r="D17" s="12">
        <f>VLOOKUP($B17,Baza!$B$3:$W$51,COLUMN()-1)</f>
        <v>37503</v>
      </c>
      <c r="E17" s="12" t="str">
        <f>VLOOKUP($B17,Baza!$B$3:$W$51,COLUMN()-1)</f>
        <v>CH 1-3</v>
      </c>
      <c r="F17" s="32">
        <f>VLOOKUP($B17,Baza!$B$3:$W$51,COLUMN()-1)</f>
        <v>0</v>
      </c>
      <c r="G17" s="32">
        <f>VLOOKUP($B17,Baza!$B$3:$W$51,COLUMN()-1)</f>
        <v>0</v>
      </c>
      <c r="H17" s="13">
        <f>VLOOKUP($B17,Baza!$B$3:$W$51,COLUMN()-1)</f>
        <v>2</v>
      </c>
      <c r="I17" s="32">
        <f>VLOOKUP($B17,Baza!$B$3:$W$51,COLUMN()-1)</f>
        <v>31</v>
      </c>
      <c r="J17" s="32">
        <f>VLOOKUP($B17,Baza!$B$3:$W$51,COLUMN()-1)</f>
        <v>0</v>
      </c>
      <c r="K17" s="32">
        <f>VLOOKUP($B17,Baza!$B$3:$W$51,COLUMN()-1)</f>
        <v>0</v>
      </c>
      <c r="L17" s="13">
        <f>VLOOKUP($B17,Baza!$B$3:$W$51,COLUMN()-1)</f>
        <v>0</v>
      </c>
      <c r="M17" s="32">
        <f>VLOOKUP($B17,Baza!$B$3:$W$51,COLUMN()-1)</f>
        <v>0</v>
      </c>
      <c r="N17" s="40">
        <f>VLOOKUP($B17,Baza!$B$3:$W$51,COLUMN()-1)</f>
        <v>2</v>
      </c>
      <c r="O17" s="43">
        <f>VLOOKUP($B17,Baza!$B$3:$W$51,COLUMN()-1)</f>
        <v>0</v>
      </c>
      <c r="P17" s="44">
        <f>VLOOKUP($B17,Baza!$B$3:$W$51,COLUMN()-1)</f>
        <v>0</v>
      </c>
      <c r="Q17" s="50"/>
      <c r="S17" s="48">
        <f t="shared" si="0"/>
        <v>0</v>
      </c>
      <c r="T17" s="48">
        <f t="shared" si="1"/>
        <v>31</v>
      </c>
      <c r="U17" s="48">
        <f t="shared" si="2"/>
        <v>0</v>
      </c>
      <c r="V17" s="48">
        <f t="shared" si="3"/>
        <v>0</v>
      </c>
    </row>
    <row r="18" spans="1:22">
      <c r="A18" s="14"/>
      <c r="B18" s="15"/>
      <c r="C18" s="15"/>
      <c r="D18" s="16"/>
      <c r="E18" s="16"/>
      <c r="F18" s="17"/>
      <c r="G18" s="33"/>
      <c r="H18" s="17"/>
      <c r="I18" s="33"/>
      <c r="J18" s="17"/>
      <c r="K18" s="33"/>
      <c r="L18" s="17"/>
      <c r="M18" s="33"/>
      <c r="N18" s="17"/>
      <c r="O18" s="1"/>
    </row>
    <row r="19" spans="1:22">
      <c r="A19" s="14"/>
      <c r="B19" s="15"/>
      <c r="C19" s="15"/>
      <c r="D19" s="16"/>
      <c r="E19" s="16"/>
      <c r="F19" s="17"/>
      <c r="G19" s="33"/>
      <c r="H19" s="17"/>
      <c r="I19" s="33"/>
      <c r="J19" s="17"/>
      <c r="K19" s="33"/>
      <c r="L19" s="17"/>
      <c r="M19" s="33"/>
      <c r="N19" s="17"/>
      <c r="O19" s="1"/>
    </row>
    <row r="20" spans="1:22">
      <c r="A20" s="14"/>
      <c r="B20" s="15"/>
      <c r="C20" s="15"/>
      <c r="D20" s="16"/>
      <c r="E20" s="16"/>
      <c r="F20" s="17"/>
      <c r="G20" s="33"/>
      <c r="H20" s="17"/>
      <c r="I20" s="33"/>
      <c r="J20" s="17"/>
      <c r="K20" s="33"/>
      <c r="L20" s="17"/>
      <c r="M20" s="33"/>
      <c r="N20" s="17"/>
      <c r="O20" s="1"/>
    </row>
    <row r="21" spans="1:22">
      <c r="A21" s="14"/>
      <c r="B21" s="15"/>
      <c r="C21" s="15"/>
      <c r="D21" s="16"/>
      <c r="E21" s="16"/>
      <c r="F21" s="17"/>
      <c r="G21" s="33"/>
      <c r="H21" s="17"/>
      <c r="I21" s="33"/>
      <c r="J21" s="17"/>
      <c r="K21" s="33"/>
      <c r="L21" s="17"/>
      <c r="M21" s="33"/>
      <c r="N21" s="17"/>
      <c r="O21" s="1"/>
    </row>
    <row r="22" spans="1:22">
      <c r="A22" s="14"/>
      <c r="B22" s="15"/>
      <c r="C22" s="15"/>
      <c r="D22" s="16"/>
      <c r="E22" s="16"/>
      <c r="F22" s="17"/>
      <c r="G22" s="33"/>
      <c r="H22" s="17"/>
      <c r="I22" s="33"/>
      <c r="J22" s="17"/>
      <c r="K22" s="33"/>
      <c r="L22" s="17"/>
      <c r="M22" s="33"/>
      <c r="N22" s="17"/>
      <c r="O22" s="1"/>
    </row>
    <row r="23" spans="1:22">
      <c r="A23" s="14"/>
      <c r="B23" s="15"/>
      <c r="C23" s="15"/>
      <c r="D23" s="16"/>
      <c r="E23" s="16"/>
      <c r="F23" s="17"/>
      <c r="G23" s="33"/>
      <c r="H23" s="17"/>
      <c r="I23" s="33"/>
      <c r="J23" s="17"/>
      <c r="K23" s="33"/>
      <c r="L23" s="17"/>
      <c r="M23" s="33"/>
      <c r="N23" s="17"/>
      <c r="O23" s="1"/>
    </row>
  </sheetData>
  <sortState ref="B3:P17">
    <sortCondition descending="1" ref="N3:N17"/>
    <sortCondition ref="O3:O17"/>
    <sortCondition ref="P3:P17"/>
  </sortState>
  <mergeCells count="12">
    <mergeCell ref="A1:A2"/>
    <mergeCell ref="B1:B2"/>
    <mergeCell ref="C1:C2"/>
    <mergeCell ref="D1:D2"/>
    <mergeCell ref="P1:P2"/>
    <mergeCell ref="N1:N2"/>
    <mergeCell ref="O1:O2"/>
    <mergeCell ref="E1:E2"/>
    <mergeCell ref="F1:G1"/>
    <mergeCell ref="H1:I1"/>
    <mergeCell ref="J1:K1"/>
    <mergeCell ref="L1:M1"/>
  </mergeCells>
  <conditionalFormatting sqref="K8:K17 I13 I10 I6 I17 G1:G1048576 I2 K2 M2:M17">
    <cfRule type="cellIs" dxfId="7" priority="1" stopIfTrue="1" operator="equal">
      <formula>100</formula>
    </cfRule>
  </conditionalFormatting>
  <conditionalFormatting sqref="A3:Q17">
    <cfRule type="expression" dxfId="6" priority="1">
      <formula>"E=""CH 1-3"""</formula>
    </cfRule>
  </conditionalFormatting>
  <dataValidations disablePrompts="1" count="1">
    <dataValidation type="list" allowBlank="1" showInputMessage="1" showErrorMessage="1" sqref="E3:E17">
      <formula1>$B$19:$B$22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V13"/>
  <sheetViews>
    <sheetView zoomScaleNormal="100" workbookViewId="0">
      <selection activeCell="J5" activeCellId="1" sqref="F6:F7 J5:J7"/>
    </sheetView>
  </sheetViews>
  <sheetFormatPr defaultRowHeight="15.75"/>
  <cols>
    <col min="1" max="1" width="5.7109375" style="18" bestFit="1" customWidth="1"/>
    <col min="2" max="2" width="22.85546875" style="2" customWidth="1"/>
    <col min="3" max="3" width="37.140625" style="2" customWidth="1"/>
    <col min="4" max="5" width="15.7109375" style="19" customWidth="1"/>
    <col min="6" max="6" width="8.7109375" style="19" bestFit="1" customWidth="1"/>
    <col min="7" max="7" width="6.42578125" style="34" bestFit="1" customWidth="1"/>
    <col min="8" max="8" width="8.7109375" style="19" bestFit="1" customWidth="1"/>
    <col min="9" max="9" width="10.7109375" style="34" customWidth="1"/>
    <col min="10" max="10" width="8.7109375" style="19" bestFit="1" customWidth="1"/>
    <col min="11" max="11" width="6.42578125" style="34" bestFit="1" customWidth="1"/>
    <col min="12" max="12" width="8.7109375" style="19" bestFit="1" customWidth="1"/>
    <col min="13" max="13" width="6.42578125" style="34" bestFit="1" customWidth="1"/>
    <col min="14" max="14" width="7" style="20" bestFit="1" customWidth="1"/>
    <col min="15" max="15" width="6.5703125" style="2" bestFit="1" customWidth="1"/>
    <col min="16" max="16" width="6" style="2" bestFit="1" customWidth="1"/>
    <col min="17" max="17" width="6" style="2" customWidth="1"/>
    <col min="18" max="18" width="9.140625" style="2"/>
    <col min="19" max="22" width="9.140625" style="48"/>
    <col min="23" max="16384" width="9.140625" style="2"/>
  </cols>
  <sheetData>
    <row r="1" spans="1:22" s="21" customFormat="1">
      <c r="A1" s="118" t="s">
        <v>0</v>
      </c>
      <c r="B1" s="120" t="s">
        <v>1</v>
      </c>
      <c r="C1" s="120" t="s">
        <v>43</v>
      </c>
      <c r="D1" s="120" t="s">
        <v>2</v>
      </c>
      <c r="E1" s="116" t="s">
        <v>73</v>
      </c>
      <c r="F1" s="115" t="s">
        <v>63</v>
      </c>
      <c r="G1" s="115"/>
      <c r="H1" s="115" t="s">
        <v>64</v>
      </c>
      <c r="I1" s="115"/>
      <c r="J1" s="115" t="s">
        <v>65</v>
      </c>
      <c r="K1" s="115"/>
      <c r="L1" s="115" t="s">
        <v>66</v>
      </c>
      <c r="M1" s="122"/>
      <c r="N1" s="123" t="s">
        <v>44</v>
      </c>
      <c r="O1" s="125" t="s">
        <v>71</v>
      </c>
      <c r="P1" s="127" t="s">
        <v>72</v>
      </c>
      <c r="Q1" s="49"/>
      <c r="S1" s="47"/>
      <c r="T1" s="47"/>
      <c r="U1" s="47"/>
      <c r="V1" s="47"/>
    </row>
    <row r="2" spans="1:22" s="21" customFormat="1" ht="16.5" thickBot="1">
      <c r="A2" s="119"/>
      <c r="B2" s="121"/>
      <c r="C2" s="121"/>
      <c r="D2" s="121"/>
      <c r="E2" s="117"/>
      <c r="F2" s="23" t="s">
        <v>68</v>
      </c>
      <c r="G2" s="28" t="s">
        <v>69</v>
      </c>
      <c r="H2" s="23" t="s">
        <v>68</v>
      </c>
      <c r="I2" s="28" t="s">
        <v>69</v>
      </c>
      <c r="J2" s="23" t="s">
        <v>68</v>
      </c>
      <c r="K2" s="28" t="s">
        <v>69</v>
      </c>
      <c r="L2" s="23" t="s">
        <v>68</v>
      </c>
      <c r="M2" s="37" t="s">
        <v>69</v>
      </c>
      <c r="N2" s="124"/>
      <c r="O2" s="126"/>
      <c r="P2" s="128"/>
      <c r="Q2" s="49"/>
      <c r="S2" s="47"/>
      <c r="T2" s="47"/>
      <c r="U2" s="47"/>
      <c r="V2" s="47"/>
    </row>
    <row r="3" spans="1:22">
      <c r="A3" s="3">
        <v>1</v>
      </c>
      <c r="B3" s="7" t="s">
        <v>5</v>
      </c>
      <c r="C3" s="7" t="str">
        <f>VLOOKUP($B3,Baza!$B$3:$W$51,COLUMN()-1)</f>
        <v>SP 3 Czechowice-Dziedzice</v>
      </c>
      <c r="D3" s="8">
        <f>VLOOKUP($B3,Baza!$B$3:$W$51,COLUMN()-1)</f>
        <v>36267</v>
      </c>
      <c r="E3" s="8" t="str">
        <f>VLOOKUP($B3,Baza!$B$3:$W$51,COLUMN()-1)</f>
        <v>DZ 4-6</v>
      </c>
      <c r="F3" s="9">
        <f>VLOOKUP($B3,Baza!$B$3:$W$51,COLUMN()-1)</f>
        <v>6</v>
      </c>
      <c r="G3" s="30">
        <f>VLOOKUP($B3,Baza!$B$3:$W$51,COLUMN()-1)</f>
        <v>2</v>
      </c>
      <c r="H3" s="6">
        <f>VLOOKUP($B3,Baza!$B$3:$W$51,COLUMN()-1)</f>
        <v>5</v>
      </c>
      <c r="I3" s="30">
        <f>VLOOKUP($B3,Baza!$B$3:$W$51,COLUMN()-1)</f>
        <v>4</v>
      </c>
      <c r="J3" s="6">
        <f>VLOOKUP($B3,Baza!$B$3:$W$51,COLUMN()-1)</f>
        <v>5</v>
      </c>
      <c r="K3" s="30">
        <f>VLOOKUP($B3,Baza!$B$3:$W$51,COLUMN()-1)</f>
        <v>4</v>
      </c>
      <c r="L3" s="6">
        <f>VLOOKUP($B3,Baza!$B$3:$W$51,COLUMN()-1)</f>
        <v>0</v>
      </c>
      <c r="M3" s="30">
        <f>VLOOKUP($B3,Baza!$B$3:$W$51,COLUMN()-1)</f>
        <v>0</v>
      </c>
      <c r="N3" s="39">
        <f>VLOOKUP($B3,Baza!$B$3:$W$51,COLUMN()-1)</f>
        <v>16</v>
      </c>
      <c r="O3" s="41">
        <f>VLOOKUP($B3,Baza!$B$3:$W$51,COLUMN()-1)</f>
        <v>2</v>
      </c>
      <c r="P3" s="42">
        <f>VLOOKUP($B3,Baza!$B$3:$W$51,COLUMN()-1)</f>
        <v>4</v>
      </c>
      <c r="Q3" s="50"/>
      <c r="S3" s="48">
        <f>+G3</f>
        <v>2</v>
      </c>
      <c r="T3" s="48">
        <f>+I3</f>
        <v>4</v>
      </c>
      <c r="U3" s="48">
        <f>+K3</f>
        <v>4</v>
      </c>
      <c r="V3" s="48">
        <f>+M3</f>
        <v>0</v>
      </c>
    </row>
    <row r="4" spans="1:22">
      <c r="A4" s="3">
        <f>1+A3</f>
        <v>2</v>
      </c>
      <c r="B4" s="7" t="s">
        <v>9</v>
      </c>
      <c r="C4" s="7" t="str">
        <f>VLOOKUP($B4,Baza!$B$3:$W$51,COLUMN()-1)</f>
        <v>SP Zabrzeg</v>
      </c>
      <c r="D4" s="8">
        <f>VLOOKUP($B4,Baza!$B$3:$W$51,COLUMN()-1)</f>
        <v>37161</v>
      </c>
      <c r="E4" s="8" t="str">
        <f>VLOOKUP($B4,Baza!$B$3:$W$51,COLUMN()-1)</f>
        <v>DZ 4-6</v>
      </c>
      <c r="F4" s="6">
        <f>VLOOKUP($B4,Baza!$B$3:$W$51,COLUMN()-1)</f>
        <v>5</v>
      </c>
      <c r="G4" s="30">
        <f>VLOOKUP($B4,Baza!$B$3:$W$51,COLUMN()-1)</f>
        <v>4</v>
      </c>
      <c r="H4" s="6">
        <f>VLOOKUP($B4,Baza!$B$3:$W$51,COLUMN()-1)</f>
        <v>4</v>
      </c>
      <c r="I4" s="30">
        <f>VLOOKUP($B4,Baza!$B$3:$W$51,COLUMN()-1)</f>
        <v>11</v>
      </c>
      <c r="J4" s="6">
        <f>VLOOKUP($B4,Baza!$B$3:$W$51,COLUMN()-1)</f>
        <v>5.5</v>
      </c>
      <c r="K4" s="30">
        <f>VLOOKUP($B4,Baza!$B$3:$W$51,COLUMN()-1)</f>
        <v>1</v>
      </c>
      <c r="L4" s="6">
        <f>VLOOKUP($B4,Baza!$B$3:$W$51,COLUMN()-1)</f>
        <v>0</v>
      </c>
      <c r="M4" s="30">
        <f>VLOOKUP($B4,Baza!$B$3:$W$51,COLUMN()-1)</f>
        <v>0</v>
      </c>
      <c r="N4" s="39">
        <f>VLOOKUP($B4,Baza!$B$3:$W$51,COLUMN()-1)</f>
        <v>14.5</v>
      </c>
      <c r="O4" s="41">
        <f>VLOOKUP($B4,Baza!$B$3:$W$51,COLUMN()-1)</f>
        <v>1</v>
      </c>
      <c r="P4" s="42">
        <f>VLOOKUP($B4,Baza!$B$3:$W$51,COLUMN()-1)</f>
        <v>4</v>
      </c>
      <c r="Q4" s="50"/>
      <c r="S4" s="48">
        <f>+G4</f>
        <v>4</v>
      </c>
      <c r="T4" s="48">
        <f>+I4</f>
        <v>11</v>
      </c>
      <c r="U4" s="48">
        <f>+K4</f>
        <v>1</v>
      </c>
      <c r="V4" s="48">
        <f>+M4</f>
        <v>0</v>
      </c>
    </row>
    <row r="5" spans="1:22">
      <c r="A5" s="3">
        <f t="shared" ref="A5:A7" si="0">1+A4</f>
        <v>3</v>
      </c>
      <c r="B5" s="7" t="s">
        <v>29</v>
      </c>
      <c r="C5" s="7" t="str">
        <f>VLOOKUP($B5,Baza!$B$3:$W$51,COLUMN()-1)</f>
        <v>SP Porąbka</v>
      </c>
      <c r="D5" s="8">
        <f>VLOOKUP($B5,Baza!$B$3:$W$51,COLUMN()-1)</f>
        <v>37073</v>
      </c>
      <c r="E5" s="8" t="str">
        <f>VLOOKUP($B5,Baza!$B$3:$W$51,COLUMN()-1)</f>
        <v>DZ 4-6</v>
      </c>
      <c r="F5" s="9">
        <f>VLOOKUP($B5,Baza!$B$3:$W$51,COLUMN()-1)</f>
        <v>3</v>
      </c>
      <c r="G5" s="31">
        <f>VLOOKUP($B5,Baza!$B$3:$W$51,COLUMN()-1)</f>
        <v>21</v>
      </c>
      <c r="H5" s="6">
        <f>VLOOKUP($B5,Baza!$B$3:$W$51,COLUMN()-1)</f>
        <v>3</v>
      </c>
      <c r="I5" s="30">
        <f>VLOOKUP($B5,Baza!$B$3:$W$51,COLUMN()-1)</f>
        <v>27</v>
      </c>
      <c r="J5" s="30">
        <f>VLOOKUP($B5,Baza!$B$3:$W$51,COLUMN()-1)</f>
        <v>0</v>
      </c>
      <c r="K5" s="30">
        <f>VLOOKUP($B5,Baza!$B$3:$W$51,COLUMN()-1)</f>
        <v>0</v>
      </c>
      <c r="L5" s="6">
        <f>VLOOKUP($B5,Baza!$B$3:$W$51,COLUMN()-1)</f>
        <v>0</v>
      </c>
      <c r="M5" s="30">
        <f>VLOOKUP($B5,Baza!$B$3:$W$51,COLUMN()-1)</f>
        <v>0</v>
      </c>
      <c r="N5" s="39">
        <f>VLOOKUP($B5,Baza!$B$3:$W$51,COLUMN()-1)</f>
        <v>6</v>
      </c>
      <c r="O5" s="41">
        <f>VLOOKUP($B5,Baza!$B$3:$W$51,COLUMN()-1)</f>
        <v>0</v>
      </c>
      <c r="P5" s="42">
        <f>VLOOKUP($B5,Baza!$B$3:$W$51,COLUMN()-1)</f>
        <v>21</v>
      </c>
      <c r="Q5" s="50"/>
      <c r="S5" s="48">
        <f>+G5</f>
        <v>21</v>
      </c>
      <c r="T5" s="48">
        <f>+I5</f>
        <v>27</v>
      </c>
      <c r="U5" s="48">
        <f>+K5</f>
        <v>0</v>
      </c>
      <c r="V5" s="48">
        <f>+M5</f>
        <v>0</v>
      </c>
    </row>
    <row r="6" spans="1:22">
      <c r="A6" s="3">
        <f t="shared" si="0"/>
        <v>4</v>
      </c>
      <c r="B6" s="7" t="s">
        <v>46</v>
      </c>
      <c r="C6" s="7" t="str">
        <f>VLOOKUP($B6,Baza!$B$3:$W$51,COLUMN()-1)</f>
        <v>SP Jasienica</v>
      </c>
      <c r="D6" s="8">
        <f>VLOOKUP($B6,Baza!$B$3:$W$51,COLUMN()-1)</f>
        <v>36796</v>
      </c>
      <c r="E6" s="8" t="str">
        <f>VLOOKUP($B6,Baza!$B$3:$W$51,COLUMN()-1)</f>
        <v>DZ 4-6</v>
      </c>
      <c r="F6" s="31">
        <f>VLOOKUP($B6,Baza!$B$3:$W$51,COLUMN()-1)</f>
        <v>0</v>
      </c>
      <c r="G6" s="30">
        <f>VLOOKUP($B6,Baza!$B$3:$W$51,COLUMN()-1)</f>
        <v>0</v>
      </c>
      <c r="H6" s="6">
        <f>VLOOKUP($B6,Baza!$B$3:$W$51,COLUMN()-1)</f>
        <v>4</v>
      </c>
      <c r="I6" s="30">
        <f>VLOOKUP($B6,Baza!$B$3:$W$51,COLUMN()-1)</f>
        <v>12</v>
      </c>
      <c r="J6" s="30">
        <f>VLOOKUP($B6,Baza!$B$3:$W$51,COLUMN()-1)</f>
        <v>0</v>
      </c>
      <c r="K6" s="30">
        <f>VLOOKUP($B6,Baza!$B$3:$W$51,COLUMN()-1)</f>
        <v>0</v>
      </c>
      <c r="L6" s="6">
        <f>VLOOKUP($B6,Baza!$B$3:$W$51,COLUMN()-1)</f>
        <v>0</v>
      </c>
      <c r="M6" s="30">
        <f>VLOOKUP($B6,Baza!$B$3:$W$51,COLUMN()-1)</f>
        <v>0</v>
      </c>
      <c r="N6" s="39">
        <f>VLOOKUP($B6,Baza!$B$3:$W$51,COLUMN()-1)</f>
        <v>4</v>
      </c>
      <c r="O6" s="41">
        <f>VLOOKUP($B6,Baza!$B$3:$W$51,COLUMN()-1)</f>
        <v>0</v>
      </c>
      <c r="P6" s="42">
        <f>VLOOKUP($B6,Baza!$B$3:$W$51,COLUMN()-1)</f>
        <v>0</v>
      </c>
      <c r="Q6" s="50"/>
      <c r="S6" s="48">
        <f>+G6</f>
        <v>0</v>
      </c>
      <c r="T6" s="48">
        <f>+I6</f>
        <v>12</v>
      </c>
      <c r="U6" s="48">
        <f>+K6</f>
        <v>0</v>
      </c>
      <c r="V6" s="48">
        <f>+M6</f>
        <v>0</v>
      </c>
    </row>
    <row r="7" spans="1:22" ht="16.5" thickBot="1">
      <c r="A7" s="3">
        <f t="shared" si="0"/>
        <v>5</v>
      </c>
      <c r="B7" s="11" t="s">
        <v>55</v>
      </c>
      <c r="C7" s="11" t="str">
        <f>VLOOKUP($B7,Baza!$B$3:$W$51,COLUMN()-1)</f>
        <v>SP Jasienica</v>
      </c>
      <c r="D7" s="12">
        <f>VLOOKUP($B7,Baza!$B$3:$W$51,COLUMN()-1)</f>
        <v>36748</v>
      </c>
      <c r="E7" s="12" t="str">
        <f>VLOOKUP($B7,Baza!$B$3:$W$51,COLUMN()-1)</f>
        <v>DZ 4-6</v>
      </c>
      <c r="F7" s="32">
        <f>VLOOKUP($B7,Baza!$B$3:$W$51,COLUMN()-1)</f>
        <v>0</v>
      </c>
      <c r="G7" s="32">
        <f>VLOOKUP($B7,Baza!$B$3:$W$51,COLUMN()-1)</f>
        <v>0</v>
      </c>
      <c r="H7" s="13">
        <f>VLOOKUP($B7,Baza!$B$3:$W$51,COLUMN()-1)</f>
        <v>2.5</v>
      </c>
      <c r="I7" s="32">
        <f>VLOOKUP($B7,Baza!$B$3:$W$51,COLUMN()-1)</f>
        <v>30</v>
      </c>
      <c r="J7" s="32">
        <f>VLOOKUP($B7,Baza!$B$3:$W$51,COLUMN()-1)</f>
        <v>0</v>
      </c>
      <c r="K7" s="32">
        <f>VLOOKUP($B7,Baza!$B$3:$W$51,COLUMN()-1)</f>
        <v>0</v>
      </c>
      <c r="L7" s="13">
        <f>VLOOKUP($B7,Baza!$B$3:$W$51,COLUMN()-1)</f>
        <v>0</v>
      </c>
      <c r="M7" s="32">
        <f>VLOOKUP($B7,Baza!$B$3:$W$51,COLUMN()-1)</f>
        <v>0</v>
      </c>
      <c r="N7" s="40">
        <f>VLOOKUP($B7,Baza!$B$3:$W$51,COLUMN()-1)</f>
        <v>2.5</v>
      </c>
      <c r="O7" s="43">
        <f>VLOOKUP($B7,Baza!$B$3:$W$51,COLUMN()-1)</f>
        <v>0</v>
      </c>
      <c r="P7" s="44">
        <f>VLOOKUP($B7,Baza!$B$3:$W$51,COLUMN()-1)</f>
        <v>0</v>
      </c>
      <c r="Q7" s="50"/>
      <c r="S7" s="48">
        <f>+G7</f>
        <v>0</v>
      </c>
      <c r="T7" s="48">
        <f>+I7</f>
        <v>30</v>
      </c>
      <c r="U7" s="48">
        <f>+K7</f>
        <v>0</v>
      </c>
      <c r="V7" s="48">
        <f>+M7</f>
        <v>0</v>
      </c>
    </row>
    <row r="8" spans="1:22">
      <c r="A8" s="14"/>
      <c r="B8" s="15"/>
      <c r="C8" s="15"/>
      <c r="D8" s="16"/>
      <c r="E8" s="16"/>
      <c r="F8" s="17"/>
      <c r="G8" s="33"/>
      <c r="H8" s="17"/>
      <c r="I8" s="33"/>
      <c r="J8" s="17"/>
      <c r="K8" s="33"/>
      <c r="L8" s="17"/>
      <c r="M8" s="33"/>
      <c r="N8" s="17"/>
      <c r="O8" s="1"/>
    </row>
    <row r="9" spans="1:22">
      <c r="A9" s="14"/>
      <c r="B9" s="15" t="s">
        <v>74</v>
      </c>
      <c r="C9" s="15"/>
      <c r="D9" s="16"/>
      <c r="E9" s="16"/>
      <c r="F9" s="17"/>
      <c r="G9" s="33"/>
      <c r="H9" s="17"/>
      <c r="I9" s="33"/>
      <c r="J9" s="17"/>
      <c r="K9" s="33"/>
      <c r="L9" s="17"/>
      <c r="M9" s="33"/>
      <c r="N9" s="17"/>
      <c r="O9" s="1"/>
    </row>
    <row r="10" spans="1:22">
      <c r="A10" s="14"/>
      <c r="B10" s="15" t="s">
        <v>75</v>
      </c>
      <c r="C10" s="15"/>
      <c r="D10" s="16"/>
      <c r="E10" s="16"/>
      <c r="F10" s="17"/>
      <c r="G10" s="33"/>
      <c r="H10" s="17"/>
      <c r="I10" s="33"/>
      <c r="J10" s="17"/>
      <c r="K10" s="33"/>
      <c r="L10" s="17"/>
      <c r="M10" s="33"/>
      <c r="N10" s="17"/>
      <c r="O10" s="1"/>
    </row>
    <row r="11" spans="1:22">
      <c r="A11" s="14"/>
      <c r="B11" s="15" t="s">
        <v>76</v>
      </c>
      <c r="C11" s="15"/>
      <c r="D11" s="16"/>
      <c r="E11" s="16"/>
      <c r="F11" s="17"/>
      <c r="G11" s="33"/>
      <c r="H11" s="17"/>
      <c r="I11" s="33"/>
      <c r="J11" s="17"/>
      <c r="K11" s="33"/>
      <c r="L11" s="17"/>
      <c r="M11" s="33"/>
      <c r="N11" s="17"/>
      <c r="O11" s="1"/>
    </row>
    <row r="12" spans="1:22">
      <c r="A12" s="14"/>
      <c r="B12" s="15" t="s">
        <v>77</v>
      </c>
      <c r="C12" s="15"/>
      <c r="D12" s="16"/>
      <c r="E12" s="16"/>
      <c r="F12" s="17"/>
      <c r="G12" s="33"/>
      <c r="H12" s="17"/>
      <c r="I12" s="33"/>
      <c r="J12" s="17"/>
      <c r="K12" s="33"/>
      <c r="L12" s="17"/>
      <c r="M12" s="33"/>
      <c r="N12" s="17"/>
      <c r="O12" s="1"/>
    </row>
    <row r="13" spans="1:22">
      <c r="A13" s="14"/>
      <c r="B13" s="15"/>
      <c r="C13" s="15"/>
      <c r="D13" s="16"/>
      <c r="E13" s="16"/>
      <c r="F13" s="17"/>
      <c r="G13" s="33"/>
      <c r="H13" s="17"/>
      <c r="I13" s="33"/>
      <c r="J13" s="17"/>
      <c r="K13" s="33"/>
      <c r="L13" s="17"/>
      <c r="M13" s="33"/>
      <c r="N13" s="17"/>
      <c r="O13" s="1"/>
    </row>
  </sheetData>
  <mergeCells count="12">
    <mergeCell ref="A1:A2"/>
    <mergeCell ref="B1:B2"/>
    <mergeCell ref="C1:C2"/>
    <mergeCell ref="D1:D2"/>
    <mergeCell ref="P1:P2"/>
    <mergeCell ref="N1:N2"/>
    <mergeCell ref="O1:O2"/>
    <mergeCell ref="E1:E2"/>
    <mergeCell ref="F1:G1"/>
    <mergeCell ref="H1:I1"/>
    <mergeCell ref="J1:K1"/>
    <mergeCell ref="L1:M1"/>
  </mergeCells>
  <conditionalFormatting sqref="G1:G1048576 M2:M7 K2:K7 I2:I7">
    <cfRule type="cellIs" dxfId="5" priority="1" stopIfTrue="1" operator="equal">
      <formula>100</formula>
    </cfRule>
  </conditionalFormatting>
  <conditionalFormatting sqref="A3:Q7">
    <cfRule type="expression" dxfId="4" priority="1">
      <formula>"E=""CH 1-3"""</formula>
    </cfRule>
  </conditionalFormatting>
  <dataValidations count="1">
    <dataValidation type="list" allowBlank="1" showInputMessage="1" showErrorMessage="1" sqref="E3:E7">
      <formula1>$B$9:$B$12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V16"/>
  <sheetViews>
    <sheetView zoomScaleNormal="100" workbookViewId="0">
      <selection activeCell="H3" sqref="H3"/>
    </sheetView>
  </sheetViews>
  <sheetFormatPr defaultRowHeight="15.75"/>
  <cols>
    <col min="1" max="1" width="5.7109375" style="18" bestFit="1" customWidth="1"/>
    <col min="2" max="2" width="22.85546875" style="2" customWidth="1"/>
    <col min="3" max="3" width="37.140625" style="2" customWidth="1"/>
    <col min="4" max="5" width="15.7109375" style="19" customWidth="1"/>
    <col min="6" max="6" width="8.7109375" style="19" bestFit="1" customWidth="1"/>
    <col min="7" max="7" width="6.42578125" style="34" bestFit="1" customWidth="1"/>
    <col min="8" max="8" width="8.7109375" style="19" bestFit="1" customWidth="1"/>
    <col min="9" max="9" width="10.7109375" style="34" customWidth="1"/>
    <col min="10" max="10" width="8.7109375" style="19" bestFit="1" customWidth="1"/>
    <col min="11" max="11" width="6.42578125" style="34" bestFit="1" customWidth="1"/>
    <col min="12" max="12" width="8.7109375" style="19" bestFit="1" customWidth="1"/>
    <col min="13" max="13" width="6.42578125" style="34" bestFit="1" customWidth="1"/>
    <col min="14" max="14" width="7" style="20" bestFit="1" customWidth="1"/>
    <col min="15" max="15" width="6.5703125" style="2" bestFit="1" customWidth="1"/>
    <col min="16" max="16" width="6" style="2" bestFit="1" customWidth="1"/>
    <col min="17" max="17" width="6" style="2" customWidth="1"/>
    <col min="18" max="18" width="9.140625" style="2"/>
    <col min="19" max="22" width="9.140625" style="48"/>
    <col min="23" max="16384" width="9.140625" style="2"/>
  </cols>
  <sheetData>
    <row r="1" spans="1:22" s="21" customFormat="1">
      <c r="A1" s="118" t="s">
        <v>0</v>
      </c>
      <c r="B1" s="120" t="s">
        <v>1</v>
      </c>
      <c r="C1" s="120" t="s">
        <v>43</v>
      </c>
      <c r="D1" s="120" t="s">
        <v>2</v>
      </c>
      <c r="E1" s="116" t="s">
        <v>73</v>
      </c>
      <c r="F1" s="115" t="s">
        <v>63</v>
      </c>
      <c r="G1" s="115"/>
      <c r="H1" s="115" t="s">
        <v>64</v>
      </c>
      <c r="I1" s="115"/>
      <c r="J1" s="115" t="s">
        <v>65</v>
      </c>
      <c r="K1" s="115"/>
      <c r="L1" s="115" t="s">
        <v>66</v>
      </c>
      <c r="M1" s="122"/>
      <c r="N1" s="123" t="s">
        <v>44</v>
      </c>
      <c r="O1" s="125" t="s">
        <v>71</v>
      </c>
      <c r="P1" s="127" t="s">
        <v>72</v>
      </c>
      <c r="Q1" s="49"/>
      <c r="S1" s="47"/>
      <c r="T1" s="47"/>
      <c r="U1" s="47"/>
      <c r="V1" s="47"/>
    </row>
    <row r="2" spans="1:22" s="21" customFormat="1" ht="16.5" thickBot="1">
      <c r="A2" s="119"/>
      <c r="B2" s="121"/>
      <c r="C2" s="121"/>
      <c r="D2" s="121"/>
      <c r="E2" s="117"/>
      <c r="F2" s="23" t="s">
        <v>68</v>
      </c>
      <c r="G2" s="28" t="s">
        <v>69</v>
      </c>
      <c r="H2" s="23" t="s">
        <v>68</v>
      </c>
      <c r="I2" s="28" t="s">
        <v>69</v>
      </c>
      <c r="J2" s="23" t="s">
        <v>68</v>
      </c>
      <c r="K2" s="28" t="s">
        <v>69</v>
      </c>
      <c r="L2" s="23" t="s">
        <v>68</v>
      </c>
      <c r="M2" s="37" t="s">
        <v>69</v>
      </c>
      <c r="N2" s="124"/>
      <c r="O2" s="126"/>
      <c r="P2" s="128"/>
      <c r="Q2" s="49"/>
      <c r="S2" s="47"/>
      <c r="T2" s="47"/>
      <c r="U2" s="47"/>
      <c r="V2" s="47"/>
    </row>
    <row r="3" spans="1:22">
      <c r="A3" s="3">
        <v>1</v>
      </c>
      <c r="B3" s="7" t="s">
        <v>10</v>
      </c>
      <c r="C3" s="7" t="str">
        <f>VLOOKUP($B3,Baza!$B$3:$W$51,COLUMN()-1)</f>
        <v>SP Porąbka</v>
      </c>
      <c r="D3" s="8">
        <f>VLOOKUP($B3,Baza!$B$3:$W$51,COLUMN()-1)</f>
        <v>37580</v>
      </c>
      <c r="E3" s="8" t="str">
        <f>VLOOKUP($B3,Baza!$B$3:$W$51,COLUMN()-1)</f>
        <v>DZ 1-3</v>
      </c>
      <c r="F3" s="6">
        <f>VLOOKUP($B3,Baza!$B$3:$W$51,COLUMN()-1)</f>
        <v>5</v>
      </c>
      <c r="G3" s="30">
        <f>VLOOKUP($B3,Baza!$B$3:$W$51,COLUMN()-1)</f>
        <v>5</v>
      </c>
      <c r="H3" s="9">
        <f>VLOOKUP($B3,Baza!$B$3:$W$51,COLUMN()-1)</f>
        <v>4</v>
      </c>
      <c r="I3" s="31">
        <f>VLOOKUP($B3,Baza!$B$3:$W$51,COLUMN()-1)</f>
        <v>18</v>
      </c>
      <c r="J3" s="6">
        <f>VLOOKUP($B3,Baza!$B$3:$W$51,COLUMN()-1)</f>
        <v>3</v>
      </c>
      <c r="K3" s="30">
        <f>VLOOKUP($B3,Baza!$B$3:$W$51,COLUMN()-1)</f>
        <v>17</v>
      </c>
      <c r="L3" s="6">
        <f>VLOOKUP($B3,Baza!$B$3:$W$51,COLUMN()-1)</f>
        <v>0</v>
      </c>
      <c r="M3" s="30">
        <f>VLOOKUP($B3,Baza!$B$3:$W$51,COLUMN()-1)</f>
        <v>0</v>
      </c>
      <c r="N3" s="39">
        <f>VLOOKUP($B3,Baza!$B$3:$W$51,COLUMN()-1)</f>
        <v>12</v>
      </c>
      <c r="O3" s="41">
        <f>VLOOKUP($B3,Baza!$B$3:$W$51,COLUMN()-1)</f>
        <v>5</v>
      </c>
      <c r="P3" s="42">
        <f>VLOOKUP($B3,Baza!$B$3:$W$51,COLUMN()-1)</f>
        <v>17</v>
      </c>
      <c r="Q3" s="50"/>
      <c r="S3" s="48">
        <f t="shared" ref="S3:S10" si="0">+G3</f>
        <v>5</v>
      </c>
      <c r="T3" s="48">
        <f t="shared" ref="T3:T10" si="1">+I3</f>
        <v>18</v>
      </c>
      <c r="U3" s="48">
        <f t="shared" ref="U3:U10" si="2">+K3</f>
        <v>17</v>
      </c>
      <c r="V3" s="48">
        <f t="shared" ref="V3:V10" si="3">+M3</f>
        <v>0</v>
      </c>
    </row>
    <row r="4" spans="1:22">
      <c r="A4" s="3">
        <f>1+A3</f>
        <v>2</v>
      </c>
      <c r="B4" s="7" t="s">
        <v>41</v>
      </c>
      <c r="C4" s="7" t="str">
        <f>VLOOKUP($B4,Baza!$B$3:$W$51,COLUMN()-1)</f>
        <v>SP Zabrzeg</v>
      </c>
      <c r="D4" s="8">
        <f>VLOOKUP($B4,Baza!$B$3:$W$51,COLUMN()-1)</f>
        <v>38124</v>
      </c>
      <c r="E4" s="8" t="str">
        <f>VLOOKUP($B4,Baza!$B$3:$W$51,COLUMN()-1)</f>
        <v>DZ 1-3</v>
      </c>
      <c r="F4" s="9">
        <f>VLOOKUP($B4,Baza!$B$3:$W$51,COLUMN()-1)</f>
        <v>1.5</v>
      </c>
      <c r="G4" s="30">
        <f>VLOOKUP($B4,Baza!$B$3:$W$51,COLUMN()-1)</f>
        <v>31</v>
      </c>
      <c r="H4" s="6">
        <f>VLOOKUP($B4,Baza!$B$3:$W$51,COLUMN()-1)</f>
        <v>1.5</v>
      </c>
      <c r="I4" s="30">
        <f>VLOOKUP($B4,Baza!$B$3:$W$51,COLUMN()-1)</f>
        <v>36</v>
      </c>
      <c r="J4" s="6">
        <f>VLOOKUP($B4,Baza!$B$3:$W$51,COLUMN()-1)</f>
        <v>1</v>
      </c>
      <c r="K4" s="30">
        <f>VLOOKUP($B4,Baza!$B$3:$W$51,COLUMN()-1)</f>
        <v>24</v>
      </c>
      <c r="L4" s="6">
        <f>VLOOKUP($B4,Baza!$B$3:$W$51,COLUMN()-1)</f>
        <v>0</v>
      </c>
      <c r="M4" s="30">
        <f>VLOOKUP($B4,Baza!$B$3:$W$51,COLUMN()-1)</f>
        <v>0</v>
      </c>
      <c r="N4" s="39">
        <f>VLOOKUP($B4,Baza!$B$3:$W$51,COLUMN()-1)</f>
        <v>4</v>
      </c>
      <c r="O4" s="41">
        <f>VLOOKUP($B4,Baza!$B$3:$W$51,COLUMN()-1)</f>
        <v>24</v>
      </c>
      <c r="P4" s="42">
        <f>VLOOKUP($B4,Baza!$B$3:$W$51,COLUMN()-1)</f>
        <v>31</v>
      </c>
      <c r="Q4" s="50"/>
      <c r="S4" s="48">
        <f t="shared" si="0"/>
        <v>31</v>
      </c>
      <c r="T4" s="48">
        <f t="shared" si="1"/>
        <v>36</v>
      </c>
      <c r="U4" s="48">
        <f t="shared" si="2"/>
        <v>24</v>
      </c>
      <c r="V4" s="48">
        <f t="shared" si="3"/>
        <v>0</v>
      </c>
    </row>
    <row r="5" spans="1:22">
      <c r="A5" s="3">
        <f t="shared" ref="A5:A10" si="4">1+A4</f>
        <v>3</v>
      </c>
      <c r="B5" s="7" t="s">
        <v>60</v>
      </c>
      <c r="C5" s="7" t="str">
        <f>VLOOKUP($B5,Baza!$B$3:$W$51,COLUMN()-1)</f>
        <v>SP Jasienica</v>
      </c>
      <c r="D5" s="8">
        <f>VLOOKUP($B5,Baza!$B$3:$W$51,COLUMN()-1)</f>
        <v>37295</v>
      </c>
      <c r="E5" s="8" t="str">
        <f>VLOOKUP($B5,Baza!$B$3:$W$51,COLUMN()-1)</f>
        <v>DZ 1-3</v>
      </c>
      <c r="F5" s="30">
        <f>VLOOKUP($B5,Baza!$B$3:$W$51,COLUMN()-1)</f>
        <v>0</v>
      </c>
      <c r="G5" s="30">
        <f>VLOOKUP($B5,Baza!$B$3:$W$51,COLUMN()-1)</f>
        <v>0</v>
      </c>
      <c r="H5" s="9">
        <f>VLOOKUP($B5,Baza!$B$3:$W$51,COLUMN()-1)</f>
        <v>2</v>
      </c>
      <c r="I5" s="31">
        <f>VLOOKUP($B5,Baza!$B$3:$W$51,COLUMN()-1)</f>
        <v>35</v>
      </c>
      <c r="J5" s="30">
        <f>VLOOKUP($B5,Baza!$B$3:$W$51,COLUMN()-1)</f>
        <v>0</v>
      </c>
      <c r="K5" s="30">
        <f>VLOOKUP($B5,Baza!$B$3:$W$51,COLUMN()-1)</f>
        <v>0</v>
      </c>
      <c r="L5" s="6">
        <f>VLOOKUP($B5,Baza!$B$3:$W$51,COLUMN()-1)</f>
        <v>0</v>
      </c>
      <c r="M5" s="30">
        <f>VLOOKUP($B5,Baza!$B$3:$W$51,COLUMN()-1)</f>
        <v>0</v>
      </c>
      <c r="N5" s="39">
        <f>VLOOKUP($B5,Baza!$B$3:$W$51,COLUMN()-1)</f>
        <v>2</v>
      </c>
      <c r="O5" s="41">
        <f>VLOOKUP($B5,Baza!$B$3:$W$51,COLUMN()-1)</f>
        <v>0</v>
      </c>
      <c r="P5" s="42">
        <f>VLOOKUP($B5,Baza!$B$3:$W$51,COLUMN()-1)</f>
        <v>0</v>
      </c>
      <c r="Q5" s="50"/>
      <c r="S5" s="48">
        <f t="shared" si="0"/>
        <v>0</v>
      </c>
      <c r="T5" s="48">
        <f t="shared" si="1"/>
        <v>35</v>
      </c>
      <c r="U5" s="48">
        <f t="shared" si="2"/>
        <v>0</v>
      </c>
      <c r="V5" s="48">
        <f t="shared" si="3"/>
        <v>0</v>
      </c>
    </row>
    <row r="6" spans="1:22">
      <c r="A6" s="3">
        <f t="shared" si="4"/>
        <v>4</v>
      </c>
      <c r="B6" s="7" t="s">
        <v>58</v>
      </c>
      <c r="C6" s="7" t="str">
        <f>VLOOKUP($B6,Baza!$B$3:$W$51,COLUMN()-1)</f>
        <v>SP Jasienica</v>
      </c>
      <c r="D6" s="8">
        <f>VLOOKUP($B6,Baza!$B$3:$W$51,COLUMN()-1)</f>
        <v>37356</v>
      </c>
      <c r="E6" s="8" t="str">
        <f>VLOOKUP($B6,Baza!$B$3:$W$51,COLUMN()-1)</f>
        <v>DZ 1-3</v>
      </c>
      <c r="F6" s="31">
        <f>VLOOKUP($B6,Baza!$B$3:$W$51,COLUMN()-1)</f>
        <v>0</v>
      </c>
      <c r="G6" s="30">
        <f>VLOOKUP($B6,Baza!$B$3:$W$51,COLUMN()-1)</f>
        <v>0</v>
      </c>
      <c r="H6" s="9">
        <f>VLOOKUP($B6,Baza!$B$3:$W$51,COLUMN()-1)</f>
        <v>2</v>
      </c>
      <c r="I6" s="31">
        <f>VLOOKUP($B6,Baza!$B$3:$W$51,COLUMN()-1)</f>
        <v>32</v>
      </c>
      <c r="J6" s="30">
        <f>VLOOKUP($B6,Baza!$B$3:$W$51,COLUMN()-1)</f>
        <v>0</v>
      </c>
      <c r="K6" s="30">
        <f>VLOOKUP($B6,Baza!$B$3:$W$51,COLUMN()-1)</f>
        <v>0</v>
      </c>
      <c r="L6" s="6">
        <f>VLOOKUP($B6,Baza!$B$3:$W$51,COLUMN()-1)</f>
        <v>0</v>
      </c>
      <c r="M6" s="30">
        <f>VLOOKUP($B6,Baza!$B$3:$W$51,COLUMN()-1)</f>
        <v>0</v>
      </c>
      <c r="N6" s="39">
        <f>VLOOKUP($B6,Baza!$B$3:$W$51,COLUMN()-1)</f>
        <v>2</v>
      </c>
      <c r="O6" s="41">
        <f>VLOOKUP($B6,Baza!$B$3:$W$51,COLUMN()-1)</f>
        <v>0</v>
      </c>
      <c r="P6" s="42">
        <f>VLOOKUP($B6,Baza!$B$3:$W$51,COLUMN()-1)</f>
        <v>0</v>
      </c>
      <c r="Q6" s="50"/>
      <c r="S6" s="48">
        <f t="shared" si="0"/>
        <v>0</v>
      </c>
      <c r="T6" s="48">
        <f t="shared" si="1"/>
        <v>32</v>
      </c>
      <c r="U6" s="48">
        <f t="shared" si="2"/>
        <v>0</v>
      </c>
      <c r="V6" s="48">
        <f t="shared" si="3"/>
        <v>0</v>
      </c>
    </row>
    <row r="7" spans="1:22">
      <c r="A7" s="3">
        <f t="shared" si="4"/>
        <v>5</v>
      </c>
      <c r="B7" s="7" t="s">
        <v>61</v>
      </c>
      <c r="C7" s="7" t="str">
        <f>VLOOKUP($B7,Baza!$B$3:$W$51,COLUMN()-1)</f>
        <v>SP Zabrzeg</v>
      </c>
      <c r="D7" s="8">
        <f>VLOOKUP($B7,Baza!$B$3:$W$51,COLUMN()-1)</f>
        <v>37856</v>
      </c>
      <c r="E7" s="8" t="str">
        <f>VLOOKUP($B7,Baza!$B$3:$W$51,COLUMN()-1)</f>
        <v>DZ 1-3</v>
      </c>
      <c r="F7" s="30">
        <f>VLOOKUP($B7,Baza!$B$3:$W$51,COLUMN()-1)</f>
        <v>0</v>
      </c>
      <c r="G7" s="30">
        <f>VLOOKUP($B7,Baza!$B$3:$W$51,COLUMN()-1)</f>
        <v>0</v>
      </c>
      <c r="H7" s="9">
        <f>VLOOKUP($B7,Baza!$B$3:$W$51,COLUMN()-1)</f>
        <v>0.5</v>
      </c>
      <c r="I7" s="31">
        <f>VLOOKUP($B7,Baza!$B$3:$W$51,COLUMN()-1)</f>
        <v>28</v>
      </c>
      <c r="J7" s="6">
        <f>VLOOKUP($B7,Baza!$B$3:$W$51,COLUMN()-1)</f>
        <v>1</v>
      </c>
      <c r="K7" s="30">
        <f>VLOOKUP($B7,Baza!$B$3:$W$51,COLUMN()-1)</f>
        <v>26</v>
      </c>
      <c r="L7" s="6">
        <f>VLOOKUP($B7,Baza!$B$3:$W$51,COLUMN()-1)</f>
        <v>0</v>
      </c>
      <c r="M7" s="30">
        <f>VLOOKUP($B7,Baza!$B$3:$W$51,COLUMN()-1)</f>
        <v>0</v>
      </c>
      <c r="N7" s="39">
        <f>VLOOKUP($B7,Baza!$B$3:$W$51,COLUMN()-1)</f>
        <v>1.5</v>
      </c>
      <c r="O7" s="41">
        <f>VLOOKUP($B7,Baza!$B$3:$W$51,COLUMN()-1)</f>
        <v>0</v>
      </c>
      <c r="P7" s="42">
        <f>VLOOKUP($B7,Baza!$B$3:$W$51,COLUMN()-1)</f>
        <v>26</v>
      </c>
      <c r="Q7" s="50"/>
      <c r="S7" s="48">
        <f t="shared" si="0"/>
        <v>0</v>
      </c>
      <c r="T7" s="48">
        <f t="shared" si="1"/>
        <v>28</v>
      </c>
      <c r="U7" s="48">
        <f t="shared" si="2"/>
        <v>26</v>
      </c>
      <c r="V7" s="48">
        <f t="shared" si="3"/>
        <v>0</v>
      </c>
    </row>
    <row r="8" spans="1:22">
      <c r="A8" s="3">
        <f t="shared" si="4"/>
        <v>6</v>
      </c>
      <c r="B8" s="7" t="s">
        <v>70</v>
      </c>
      <c r="C8" s="7" t="str">
        <f>VLOOKUP($B8,Baza!$B$3:$W$51,COLUMN()-1)</f>
        <v>SP Porąbka</v>
      </c>
      <c r="D8" s="8">
        <f>VLOOKUP($B8,Baza!$B$3:$W$51,COLUMN()-1)</f>
        <v>37658</v>
      </c>
      <c r="E8" s="8" t="str">
        <f>VLOOKUP($B8,Baza!$B$3:$W$51,COLUMN()-1)</f>
        <v>DZ 1-3</v>
      </c>
      <c r="F8" s="30">
        <f>VLOOKUP($B8,Baza!$B$3:$W$51,COLUMN()-1)</f>
        <v>0</v>
      </c>
      <c r="G8" s="30">
        <f>VLOOKUP($B8,Baza!$B$3:$W$51,COLUMN()-1)</f>
        <v>0</v>
      </c>
      <c r="H8" s="31">
        <f>VLOOKUP($B8,Baza!$B$3:$W$51,COLUMN()-1)</f>
        <v>0</v>
      </c>
      <c r="I8" s="31">
        <f>VLOOKUP($B8,Baza!$B$3:$W$51,COLUMN()-1)</f>
        <v>0</v>
      </c>
      <c r="J8" s="6">
        <f>VLOOKUP($B8,Baza!$B$3:$W$51,COLUMN()-1)</f>
        <v>1</v>
      </c>
      <c r="K8" s="30">
        <f>VLOOKUP($B8,Baza!$B$3:$W$51,COLUMN()-1)</f>
        <v>25</v>
      </c>
      <c r="L8" s="6">
        <f>VLOOKUP($B8,Baza!$B$3:$W$51,COLUMN()-1)</f>
        <v>0</v>
      </c>
      <c r="M8" s="30">
        <f>VLOOKUP($B8,Baza!$B$3:$W$51,COLUMN()-1)</f>
        <v>0</v>
      </c>
      <c r="N8" s="39">
        <f>VLOOKUP($B8,Baza!$B$3:$W$51,COLUMN()-1)</f>
        <v>1</v>
      </c>
      <c r="O8" s="41">
        <f>VLOOKUP($B8,Baza!$B$3:$W$51,COLUMN()-1)</f>
        <v>0</v>
      </c>
      <c r="P8" s="42">
        <f>VLOOKUP($B8,Baza!$B$3:$W$51,COLUMN()-1)</f>
        <v>0</v>
      </c>
      <c r="Q8" s="50"/>
      <c r="S8" s="48">
        <f t="shared" si="0"/>
        <v>0</v>
      </c>
      <c r="T8" s="48">
        <f t="shared" si="1"/>
        <v>0</v>
      </c>
      <c r="U8" s="48">
        <f t="shared" si="2"/>
        <v>25</v>
      </c>
      <c r="V8" s="48">
        <f t="shared" si="3"/>
        <v>0</v>
      </c>
    </row>
    <row r="9" spans="1:22">
      <c r="A9" s="3">
        <f t="shared" si="4"/>
        <v>7</v>
      </c>
      <c r="B9" s="7" t="s">
        <v>67</v>
      </c>
      <c r="C9" s="7" t="str">
        <f>VLOOKUP($B9,Baza!$B$3:$W$51,COLUMN()-1)</f>
        <v>SP Bystra</v>
      </c>
      <c r="D9" s="8">
        <f>VLOOKUP($B9,Baza!$B$3:$W$51,COLUMN()-1)</f>
        <v>37499</v>
      </c>
      <c r="E9" s="8" t="str">
        <f>VLOOKUP($B9,Baza!$B$3:$W$51,COLUMN()-1)</f>
        <v>DZ 1-3</v>
      </c>
      <c r="F9" s="31">
        <f>VLOOKUP($B9,Baza!$B$3:$W$51,COLUMN()-1)</f>
        <v>0</v>
      </c>
      <c r="G9" s="30">
        <f>VLOOKUP($B9,Baza!$B$3:$W$51,COLUMN()-1)</f>
        <v>0</v>
      </c>
      <c r="H9" s="9">
        <f>VLOOKUP($B9,Baza!$B$3:$W$51,COLUMN()-1)</f>
        <v>1</v>
      </c>
      <c r="I9" s="31">
        <f>VLOOKUP($B9,Baza!$B$3:$W$51,COLUMN()-1)</f>
        <v>37</v>
      </c>
      <c r="J9" s="30">
        <f>VLOOKUP($B9,Baza!$B$3:$W$51,COLUMN()-1)</f>
        <v>0</v>
      </c>
      <c r="K9" s="30">
        <f>VLOOKUP($B9,Baza!$B$3:$W$51,COLUMN()-1)</f>
        <v>0</v>
      </c>
      <c r="L9" s="6">
        <f>VLOOKUP($B9,Baza!$B$3:$W$51,COLUMN()-1)</f>
        <v>0</v>
      </c>
      <c r="M9" s="30">
        <f>VLOOKUP($B9,Baza!$B$3:$W$51,COLUMN()-1)</f>
        <v>0</v>
      </c>
      <c r="N9" s="39">
        <f>VLOOKUP($B9,Baza!$B$3:$W$51,COLUMN()-1)</f>
        <v>1</v>
      </c>
      <c r="O9" s="41">
        <f>VLOOKUP($B9,Baza!$B$3:$W$51,COLUMN()-1)</f>
        <v>0</v>
      </c>
      <c r="P9" s="42">
        <f>VLOOKUP($B9,Baza!$B$3:$W$51,COLUMN()-1)</f>
        <v>0</v>
      </c>
      <c r="Q9" s="50"/>
      <c r="S9" s="48">
        <f t="shared" si="0"/>
        <v>0</v>
      </c>
      <c r="T9" s="48">
        <f t="shared" si="1"/>
        <v>37</v>
      </c>
      <c r="U9" s="48">
        <f t="shared" si="2"/>
        <v>0</v>
      </c>
      <c r="V9" s="48">
        <f t="shared" si="3"/>
        <v>0</v>
      </c>
    </row>
    <row r="10" spans="1:22" ht="16.5" thickBot="1">
      <c r="A10" s="3">
        <f t="shared" si="4"/>
        <v>8</v>
      </c>
      <c r="B10" s="11" t="s">
        <v>42</v>
      </c>
      <c r="C10" s="11" t="str">
        <f>VLOOKUP($B10,Baza!$B$3:$W$51,COLUMN()-1)</f>
        <v>SP 3 Czechowice-Dziedzice</v>
      </c>
      <c r="D10" s="12">
        <f>VLOOKUP($B10,Baza!$B$3:$W$51,COLUMN()-1)</f>
        <v>37520</v>
      </c>
      <c r="E10" s="12" t="str">
        <f>VLOOKUP($B10,Baza!$B$3:$W$51,COLUMN()-1)</f>
        <v>DZ 1-3</v>
      </c>
      <c r="F10" s="13">
        <f>VLOOKUP($B10,Baza!$B$3:$W$51,COLUMN()-1)</f>
        <v>0</v>
      </c>
      <c r="G10" s="32">
        <f>VLOOKUP($B10,Baza!$B$3:$W$51,COLUMN()-1)</f>
        <v>32</v>
      </c>
      <c r="H10" s="32">
        <f>VLOOKUP($B10,Baza!$B$3:$W$51,COLUMN()-1)</f>
        <v>0</v>
      </c>
      <c r="I10" s="32">
        <f>VLOOKUP($B10,Baza!$B$3:$W$51,COLUMN()-1)</f>
        <v>0</v>
      </c>
      <c r="J10" s="32">
        <f>VLOOKUP($B10,Baza!$B$3:$W$51,COLUMN()-1)</f>
        <v>0</v>
      </c>
      <c r="K10" s="32">
        <f>VLOOKUP($B10,Baza!$B$3:$W$51,COLUMN()-1)</f>
        <v>0</v>
      </c>
      <c r="L10" s="13">
        <f>VLOOKUP($B10,Baza!$B$3:$W$51,COLUMN()-1)</f>
        <v>0</v>
      </c>
      <c r="M10" s="32">
        <f>VLOOKUP($B10,Baza!$B$3:$W$51,COLUMN()-1)</f>
        <v>0</v>
      </c>
      <c r="N10" s="40">
        <f>VLOOKUP($B10,Baza!$B$3:$W$51,COLUMN()-1)</f>
        <v>0</v>
      </c>
      <c r="O10" s="43">
        <f>VLOOKUP($B10,Baza!$B$3:$W$51,COLUMN()-1)</f>
        <v>0</v>
      </c>
      <c r="P10" s="44">
        <f>VLOOKUP($B10,Baza!$B$3:$W$51,COLUMN()-1)</f>
        <v>0</v>
      </c>
      <c r="Q10" s="50"/>
      <c r="S10" s="48">
        <f t="shared" si="0"/>
        <v>32</v>
      </c>
      <c r="T10" s="48">
        <f t="shared" si="1"/>
        <v>0</v>
      </c>
      <c r="U10" s="48">
        <f t="shared" si="2"/>
        <v>0</v>
      </c>
      <c r="V10" s="48">
        <f t="shared" si="3"/>
        <v>0</v>
      </c>
    </row>
    <row r="11" spans="1:22">
      <c r="A11" s="14"/>
      <c r="B11" s="15"/>
      <c r="C11" s="15"/>
      <c r="D11" s="16"/>
      <c r="E11" s="16"/>
      <c r="F11" s="17"/>
      <c r="G11" s="33"/>
      <c r="H11" s="17"/>
      <c r="I11" s="33"/>
      <c r="J11" s="17"/>
      <c r="K11" s="33"/>
      <c r="L11" s="17"/>
      <c r="M11" s="33"/>
      <c r="N11" s="17"/>
      <c r="O11" s="1"/>
    </row>
    <row r="12" spans="1:22">
      <c r="A12" s="14"/>
      <c r="B12" s="15"/>
      <c r="C12" s="15"/>
      <c r="D12" s="16"/>
      <c r="E12" s="16"/>
      <c r="F12" s="17"/>
      <c r="G12" s="33"/>
      <c r="H12" s="17"/>
      <c r="I12" s="33"/>
      <c r="J12" s="17"/>
      <c r="K12" s="33"/>
      <c r="L12" s="17"/>
      <c r="M12" s="33"/>
      <c r="N12" s="17"/>
      <c r="O12" s="1"/>
    </row>
    <row r="13" spans="1:22">
      <c r="A13" s="14"/>
      <c r="B13" s="15"/>
      <c r="C13" s="15"/>
      <c r="D13" s="16"/>
      <c r="E13" s="16"/>
      <c r="F13" s="17"/>
      <c r="G13" s="33"/>
      <c r="H13" s="17"/>
      <c r="I13" s="33"/>
      <c r="J13" s="17"/>
      <c r="K13" s="33"/>
      <c r="L13" s="17"/>
      <c r="M13" s="33"/>
      <c r="N13" s="17"/>
      <c r="O13" s="1"/>
    </row>
    <row r="14" spans="1:22">
      <c r="A14" s="14"/>
      <c r="B14" s="15"/>
      <c r="C14" s="15"/>
      <c r="D14" s="16"/>
      <c r="E14" s="16"/>
      <c r="F14" s="17"/>
      <c r="G14" s="33"/>
      <c r="H14" s="17"/>
      <c r="I14" s="33"/>
      <c r="J14" s="17"/>
      <c r="K14" s="33"/>
      <c r="L14" s="17"/>
      <c r="M14" s="33"/>
      <c r="N14" s="17"/>
      <c r="O14" s="1"/>
    </row>
    <row r="15" spans="1:22">
      <c r="A15" s="14"/>
      <c r="B15" s="15"/>
      <c r="C15" s="15"/>
      <c r="D15" s="16"/>
      <c r="E15" s="16"/>
      <c r="F15" s="17"/>
      <c r="G15" s="33"/>
      <c r="H15" s="17"/>
      <c r="I15" s="33"/>
      <c r="J15" s="17"/>
      <c r="K15" s="33"/>
      <c r="L15" s="17"/>
      <c r="M15" s="33"/>
      <c r="N15" s="17"/>
      <c r="O15" s="1"/>
    </row>
    <row r="16" spans="1:22">
      <c r="A16" s="14"/>
      <c r="B16" s="15"/>
      <c r="C16" s="15"/>
      <c r="D16" s="16"/>
      <c r="E16" s="16"/>
      <c r="F16" s="17"/>
      <c r="G16" s="33"/>
      <c r="H16" s="17"/>
      <c r="I16" s="33"/>
      <c r="J16" s="17"/>
      <c r="K16" s="33"/>
      <c r="L16" s="17"/>
      <c r="M16" s="33"/>
      <c r="N16" s="17"/>
      <c r="O16" s="1"/>
    </row>
  </sheetData>
  <mergeCells count="12">
    <mergeCell ref="A1:A2"/>
    <mergeCell ref="B1:B2"/>
    <mergeCell ref="C1:C2"/>
    <mergeCell ref="D1:D2"/>
    <mergeCell ref="P1:P2"/>
    <mergeCell ref="N1:N2"/>
    <mergeCell ref="O1:O2"/>
    <mergeCell ref="E1:E2"/>
    <mergeCell ref="F1:G1"/>
    <mergeCell ref="H1:I1"/>
    <mergeCell ref="J1:K1"/>
    <mergeCell ref="L1:M1"/>
  </mergeCells>
  <conditionalFormatting sqref="G1:G1048576 I2 M2:M9 K2:K9 I4">
    <cfRule type="cellIs" dxfId="3" priority="1" stopIfTrue="1" operator="equal">
      <formula>100</formula>
    </cfRule>
  </conditionalFormatting>
  <conditionalFormatting sqref="A3:Q10">
    <cfRule type="expression" dxfId="2" priority="1">
      <formula>"E=""CH 1-3"""</formula>
    </cfRule>
  </conditionalFormatting>
  <dataValidations count="1">
    <dataValidation type="list" allowBlank="1" showInputMessage="1" showErrorMessage="1" sqref="E3:E10">
      <formula1>$B$12:$B$15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V57"/>
  <sheetViews>
    <sheetView tabSelected="1" topLeftCell="C10" zoomScale="85" zoomScaleNormal="85" workbookViewId="0">
      <selection activeCell="G20" sqref="G20"/>
    </sheetView>
  </sheetViews>
  <sheetFormatPr defaultRowHeight="15.75"/>
  <cols>
    <col min="1" max="1" width="5.7109375" style="18" bestFit="1" customWidth="1"/>
    <col min="2" max="2" width="22.85546875" style="2" customWidth="1"/>
    <col min="3" max="3" width="37.140625" style="2" customWidth="1"/>
    <col min="4" max="5" width="15.7109375" style="19" customWidth="1"/>
    <col min="6" max="6" width="8.7109375" style="19" bestFit="1" customWidth="1"/>
    <col min="7" max="7" width="6.42578125" style="34" bestFit="1" customWidth="1"/>
    <col min="8" max="8" width="8.7109375" style="19" bestFit="1" customWidth="1"/>
    <col min="9" max="9" width="10.7109375" style="34" customWidth="1"/>
    <col min="10" max="10" width="8.7109375" style="19" bestFit="1" customWidth="1"/>
    <col min="11" max="11" width="6.42578125" style="34" bestFit="1" customWidth="1"/>
    <col min="12" max="12" width="8.7109375" style="19" bestFit="1" customWidth="1"/>
    <col min="13" max="13" width="6.42578125" style="34" bestFit="1" customWidth="1"/>
    <col min="14" max="14" width="7" style="20" bestFit="1" customWidth="1"/>
    <col min="15" max="15" width="6.5703125" style="2" bestFit="1" customWidth="1"/>
    <col min="16" max="16" width="6" style="2" bestFit="1" customWidth="1"/>
    <col min="17" max="17" width="6" style="2" customWidth="1"/>
    <col min="18" max="18" width="9.140625" style="2"/>
    <col min="19" max="22" width="9.140625" style="48"/>
    <col min="23" max="16384" width="9.140625" style="2"/>
  </cols>
  <sheetData>
    <row r="1" spans="1:22" s="21" customFormat="1">
      <c r="A1" s="118" t="s">
        <v>0</v>
      </c>
      <c r="B1" s="120" t="s">
        <v>1</v>
      </c>
      <c r="C1" s="120" t="s">
        <v>43</v>
      </c>
      <c r="D1" s="120" t="s">
        <v>2</v>
      </c>
      <c r="E1" s="116" t="s">
        <v>73</v>
      </c>
      <c r="F1" s="115" t="s">
        <v>63</v>
      </c>
      <c r="G1" s="115"/>
      <c r="H1" s="115" t="s">
        <v>64</v>
      </c>
      <c r="I1" s="115"/>
      <c r="J1" s="115" t="s">
        <v>65</v>
      </c>
      <c r="K1" s="115"/>
      <c r="L1" s="115" t="s">
        <v>66</v>
      </c>
      <c r="M1" s="122"/>
      <c r="N1" s="123" t="s">
        <v>44</v>
      </c>
      <c r="O1" s="125" t="s">
        <v>71</v>
      </c>
      <c r="P1" s="127" t="s">
        <v>72</v>
      </c>
      <c r="Q1" s="49"/>
      <c r="S1" s="47"/>
      <c r="T1" s="47"/>
      <c r="U1" s="47"/>
      <c r="V1" s="47"/>
    </row>
    <row r="2" spans="1:22" s="21" customFormat="1" ht="16.5" thickBot="1">
      <c r="A2" s="119"/>
      <c r="B2" s="121"/>
      <c r="C2" s="121"/>
      <c r="D2" s="121"/>
      <c r="E2" s="117"/>
      <c r="F2" s="23" t="s">
        <v>68</v>
      </c>
      <c r="G2" s="28" t="s">
        <v>69</v>
      </c>
      <c r="H2" s="23" t="s">
        <v>68</v>
      </c>
      <c r="I2" s="28" t="s">
        <v>69</v>
      </c>
      <c r="J2" s="23" t="s">
        <v>68</v>
      </c>
      <c r="K2" s="28" t="s">
        <v>69</v>
      </c>
      <c r="L2" s="23" t="s">
        <v>68</v>
      </c>
      <c r="M2" s="37" t="s">
        <v>69</v>
      </c>
      <c r="N2" s="124"/>
      <c r="O2" s="126"/>
      <c r="P2" s="128"/>
      <c r="Q2" s="49"/>
      <c r="S2" s="47"/>
      <c r="T2" s="47"/>
      <c r="U2" s="47"/>
      <c r="V2" s="47"/>
    </row>
    <row r="3" spans="1:22">
      <c r="A3" s="24">
        <v>1</v>
      </c>
      <c r="B3" s="25" t="s">
        <v>3</v>
      </c>
      <c r="C3" s="25" t="str">
        <f>VLOOKUP($B3,Baza!$B$3:$W$51,COLUMN()-1)</f>
        <v>SP Bronów</v>
      </c>
      <c r="D3" s="26">
        <f>VLOOKUP($B3,Baza!$B$3:$W$51,COLUMN()-1)</f>
        <v>37259</v>
      </c>
      <c r="E3" s="26" t="str">
        <f>VLOOKUP($B3,Baza!$B$3:$W$51,COLUMN()-1)</f>
        <v>CH 1-3</v>
      </c>
      <c r="F3" s="27">
        <f>VLOOKUP($B3,Baza!$B$3:$W$51,COLUMN()-1)</f>
        <v>7</v>
      </c>
      <c r="G3" s="29">
        <f>VLOOKUP($B3,Baza!$B$3:$W$51,COLUMN()-1)</f>
        <v>1</v>
      </c>
      <c r="H3" s="27">
        <f>VLOOKUP($B3,Baza!$B$3:$W$51,COLUMN()-1)</f>
        <v>4</v>
      </c>
      <c r="I3" s="29">
        <f>VLOOKUP($B3,Baza!$B$3:$W$51,COLUMN()-1)</f>
        <v>14</v>
      </c>
      <c r="J3" s="27">
        <f>VLOOKUP($B3,Baza!$B$3:$W$51,COLUMN()-1)</f>
        <v>5</v>
      </c>
      <c r="K3" s="35">
        <f>VLOOKUP($B3,Baza!$B$3:$W$51,COLUMN()-1)</f>
        <v>6</v>
      </c>
      <c r="L3" s="27">
        <f>VLOOKUP($B3,Baza!$B$3:$W$51,COLUMN()-1)</f>
        <v>0</v>
      </c>
      <c r="M3" s="35">
        <f>VLOOKUP($B3,Baza!$B$3:$W$51,COLUMN()-1)</f>
        <v>0</v>
      </c>
      <c r="N3" s="38">
        <f>VLOOKUP($B3,Baza!$B$3:$W$51,COLUMN()-1)</f>
        <v>16</v>
      </c>
      <c r="O3" s="45">
        <f>VLOOKUP($B3,Baza!$B$3:$W$51,COLUMN()-1)</f>
        <v>1</v>
      </c>
      <c r="P3" s="46">
        <f>VLOOKUP($B3,Baza!$B$3:$W$51,COLUMN()-1)</f>
        <v>6</v>
      </c>
      <c r="Q3" s="50"/>
    </row>
    <row r="4" spans="1:22">
      <c r="A4" s="3">
        <f>+A3+1</f>
        <v>2</v>
      </c>
      <c r="B4" s="4" t="s">
        <v>5</v>
      </c>
      <c r="C4" s="4" t="str">
        <f>VLOOKUP($B4,Baza!$B$3:$W$51,COLUMN()-1)</f>
        <v>SP 3 Czechowice-Dziedzice</v>
      </c>
      <c r="D4" s="5">
        <f>VLOOKUP($B4,Baza!$B$3:$W$51,COLUMN()-1)</f>
        <v>36267</v>
      </c>
      <c r="E4" s="5" t="str">
        <f>VLOOKUP($B4,Baza!$B$3:$W$51,COLUMN()-1)</f>
        <v>DZ 4-6</v>
      </c>
      <c r="F4" s="6">
        <f>VLOOKUP($B4,Baza!$B$3:$W$51,COLUMN()-1)</f>
        <v>6</v>
      </c>
      <c r="G4" s="30">
        <f>VLOOKUP($B4,Baza!$B$3:$W$51,COLUMN()-1)</f>
        <v>2</v>
      </c>
      <c r="H4" s="6">
        <f>VLOOKUP($B4,Baza!$B$3:$W$51,COLUMN()-1)</f>
        <v>5</v>
      </c>
      <c r="I4" s="30">
        <f>VLOOKUP($B4,Baza!$B$3:$W$51,COLUMN()-1)</f>
        <v>4</v>
      </c>
      <c r="J4" s="6">
        <f>VLOOKUP($B4,Baza!$B$3:$W$51,COLUMN()-1)</f>
        <v>5</v>
      </c>
      <c r="K4" s="36">
        <f>VLOOKUP($B4,Baza!$B$3:$W$51,COLUMN()-1)</f>
        <v>4</v>
      </c>
      <c r="L4" s="6">
        <f>VLOOKUP($B4,Baza!$B$3:$W$51,COLUMN()-1)</f>
        <v>0</v>
      </c>
      <c r="M4" s="30">
        <f>VLOOKUP($B4,Baza!$B$3:$W$51,COLUMN()-1)</f>
        <v>0</v>
      </c>
      <c r="N4" s="39">
        <f>VLOOKUP($B4,Baza!$B$3:$W$51,COLUMN()-1)</f>
        <v>16</v>
      </c>
      <c r="O4" s="41">
        <f>VLOOKUP($B4,Baza!$B$3:$W$51,COLUMN()-1)</f>
        <v>2</v>
      </c>
      <c r="P4" s="42">
        <f>VLOOKUP($B4,Baza!$B$3:$W$51,COLUMN()-1)</f>
        <v>4</v>
      </c>
      <c r="Q4" s="50"/>
    </row>
    <row r="5" spans="1:22">
      <c r="A5" s="3">
        <f t="shared" ref="A5:A50" si="0">+A4+1</f>
        <v>3</v>
      </c>
      <c r="B5" s="4" t="s">
        <v>14</v>
      </c>
      <c r="C5" s="4" t="str">
        <f>VLOOKUP($B5,Baza!$B$3:$W$51,COLUMN()-1)</f>
        <v>SP 3 Czechowice-Dziedzice</v>
      </c>
      <c r="D5" s="5">
        <f>VLOOKUP($B5,Baza!$B$3:$W$51,COLUMN()-1)</f>
        <v>36240</v>
      </c>
      <c r="E5" s="5" t="str">
        <f>VLOOKUP($B5,Baza!$B$3:$W$51,COLUMN()-1)</f>
        <v>CH 4-6</v>
      </c>
      <c r="F5" s="6">
        <f>VLOOKUP($B5,Baza!$B$3:$W$51,COLUMN()-1)</f>
        <v>4</v>
      </c>
      <c r="G5" s="30">
        <f>VLOOKUP($B5,Baza!$B$3:$W$51,COLUMN()-1)</f>
        <v>8</v>
      </c>
      <c r="H5" s="6">
        <f>VLOOKUP($B5,Baza!$B$3:$W$51,COLUMN()-1)</f>
        <v>6</v>
      </c>
      <c r="I5" s="30">
        <f>VLOOKUP($B5,Baza!$B$3:$W$51,COLUMN()-1)</f>
        <v>1</v>
      </c>
      <c r="J5" s="6">
        <f>VLOOKUP($B5,Baza!$B$3:$W$51,COLUMN()-1)</f>
        <v>5</v>
      </c>
      <c r="K5" s="36">
        <f>VLOOKUP($B5,Baza!$B$3:$W$51,COLUMN()-1)</f>
        <v>2</v>
      </c>
      <c r="L5" s="6">
        <f>VLOOKUP($B5,Baza!$B$3:$W$51,COLUMN()-1)</f>
        <v>0</v>
      </c>
      <c r="M5" s="30">
        <f>VLOOKUP($B5,Baza!$B$3:$W$51,COLUMN()-1)</f>
        <v>0</v>
      </c>
      <c r="N5" s="39">
        <f>VLOOKUP($B5,Baza!$B$3:$W$51,COLUMN()-1)</f>
        <v>15</v>
      </c>
      <c r="O5" s="41">
        <f>VLOOKUP($B5,Baza!$B$3:$W$51,COLUMN()-1)</f>
        <v>1</v>
      </c>
      <c r="P5" s="42">
        <f>VLOOKUP($B5,Baza!$B$3:$W$51,COLUMN()-1)</f>
        <v>2</v>
      </c>
      <c r="Q5" s="50"/>
    </row>
    <row r="6" spans="1:22">
      <c r="A6" s="3">
        <f t="shared" si="0"/>
        <v>4</v>
      </c>
      <c r="B6" s="4" t="s">
        <v>13</v>
      </c>
      <c r="C6" s="4" t="str">
        <f>VLOOKUP($B6,Baza!$B$3:$W$51,COLUMN()-1)</f>
        <v>SP Zabrzeg</v>
      </c>
      <c r="D6" s="5">
        <f>VLOOKUP($B6,Baza!$B$3:$W$51,COLUMN()-1)</f>
        <v>37799</v>
      </c>
      <c r="E6" s="5" t="str">
        <f>VLOOKUP($B6,Baza!$B$3:$W$51,COLUMN()-1)</f>
        <v>CH 1-3</v>
      </c>
      <c r="F6" s="6">
        <f>VLOOKUP($B6,Baza!$B$3:$W$51,COLUMN()-1)</f>
        <v>4</v>
      </c>
      <c r="G6" s="30">
        <f>VLOOKUP($B6,Baza!$B$3:$W$51,COLUMN()-1)</f>
        <v>7</v>
      </c>
      <c r="H6" s="6">
        <f>VLOOKUP($B6,Baza!$B$3:$W$51,COLUMN()-1)</f>
        <v>6</v>
      </c>
      <c r="I6" s="30">
        <f>VLOOKUP($B6,Baza!$B$3:$W$51,COLUMN()-1)</f>
        <v>3</v>
      </c>
      <c r="J6" s="6">
        <f>VLOOKUP($B6,Baza!$B$3:$W$51,COLUMN()-1)</f>
        <v>5</v>
      </c>
      <c r="K6" s="36">
        <f>VLOOKUP($B6,Baza!$B$3:$W$51,COLUMN()-1)</f>
        <v>3</v>
      </c>
      <c r="L6" s="6">
        <f>VLOOKUP($B6,Baza!$B$3:$W$51,COLUMN()-1)</f>
        <v>0</v>
      </c>
      <c r="M6" s="30">
        <f>VLOOKUP($B6,Baza!$B$3:$W$51,COLUMN()-1)</f>
        <v>0</v>
      </c>
      <c r="N6" s="39">
        <f>VLOOKUP($B6,Baza!$B$3:$W$51,COLUMN()-1)</f>
        <v>15</v>
      </c>
      <c r="O6" s="41">
        <f>VLOOKUP($B6,Baza!$B$3:$W$51,COLUMN()-1)</f>
        <v>3</v>
      </c>
      <c r="P6" s="42">
        <f>VLOOKUP($B6,Baza!$B$3:$W$51,COLUMN()-1)</f>
        <v>3</v>
      </c>
      <c r="Q6" s="50"/>
    </row>
    <row r="7" spans="1:22">
      <c r="A7" s="3">
        <f t="shared" si="0"/>
        <v>5</v>
      </c>
      <c r="B7" s="4" t="s">
        <v>9</v>
      </c>
      <c r="C7" s="4" t="str">
        <f>VLOOKUP($B7,Baza!$B$3:$W$51,COLUMN()-1)</f>
        <v>SP Zabrzeg</v>
      </c>
      <c r="D7" s="5">
        <f>VLOOKUP($B7,Baza!$B$3:$W$51,COLUMN()-1)</f>
        <v>37161</v>
      </c>
      <c r="E7" s="5" t="str">
        <f>VLOOKUP($B7,Baza!$B$3:$W$51,COLUMN()-1)</f>
        <v>DZ 4-6</v>
      </c>
      <c r="F7" s="6">
        <f>VLOOKUP($B7,Baza!$B$3:$W$51,COLUMN()-1)</f>
        <v>5</v>
      </c>
      <c r="G7" s="30">
        <f>VLOOKUP($B7,Baza!$B$3:$W$51,COLUMN()-1)</f>
        <v>4</v>
      </c>
      <c r="H7" s="6">
        <f>VLOOKUP($B7,Baza!$B$3:$W$51,COLUMN()-1)</f>
        <v>4</v>
      </c>
      <c r="I7" s="30">
        <f>VLOOKUP($B7,Baza!$B$3:$W$51,COLUMN()-1)</f>
        <v>11</v>
      </c>
      <c r="J7" s="6">
        <f>VLOOKUP($B7,Baza!$B$3:$W$51,COLUMN()-1)</f>
        <v>5.5</v>
      </c>
      <c r="K7" s="36">
        <f>VLOOKUP($B7,Baza!$B$3:$W$51,COLUMN()-1)</f>
        <v>1</v>
      </c>
      <c r="L7" s="6">
        <f>VLOOKUP($B7,Baza!$B$3:$W$51,COLUMN()-1)</f>
        <v>0</v>
      </c>
      <c r="M7" s="30">
        <f>VLOOKUP($B7,Baza!$B$3:$W$51,COLUMN()-1)</f>
        <v>0</v>
      </c>
      <c r="N7" s="39">
        <f>VLOOKUP($B7,Baza!$B$3:$W$51,COLUMN()-1)</f>
        <v>14.5</v>
      </c>
      <c r="O7" s="41">
        <f>VLOOKUP($B7,Baza!$B$3:$W$51,COLUMN()-1)</f>
        <v>1</v>
      </c>
      <c r="P7" s="42">
        <f>VLOOKUP($B7,Baza!$B$3:$W$51,COLUMN()-1)</f>
        <v>4</v>
      </c>
      <c r="Q7" s="50"/>
    </row>
    <row r="8" spans="1:22">
      <c r="A8" s="3">
        <f t="shared" si="0"/>
        <v>6</v>
      </c>
      <c r="B8" s="4" t="s">
        <v>15</v>
      </c>
      <c r="C8" s="4" t="str">
        <f>VLOOKUP($B8,Baza!$B$3:$W$51,COLUMN()-1)</f>
        <v>SP Porąbka</v>
      </c>
      <c r="D8" s="5">
        <f>VLOOKUP($B8,Baza!$B$3:$W$51,COLUMN()-1)</f>
        <v>36412</v>
      </c>
      <c r="E8" s="5" t="str">
        <f>VLOOKUP($B8,Baza!$B$3:$W$51,COLUMN()-1)</f>
        <v>CH 4-6</v>
      </c>
      <c r="F8" s="6">
        <f>VLOOKUP($B8,Baza!$B$3:$W$51,COLUMN()-1)</f>
        <v>4</v>
      </c>
      <c r="G8" s="30">
        <f>VLOOKUP($B8,Baza!$B$3:$W$51,COLUMN()-1)</f>
        <v>9</v>
      </c>
      <c r="H8" s="6">
        <f>VLOOKUP($B8,Baza!$B$3:$W$51,COLUMN()-1)</f>
        <v>6</v>
      </c>
      <c r="I8" s="30">
        <f>VLOOKUP($B8,Baza!$B$3:$W$51,COLUMN()-1)</f>
        <v>2</v>
      </c>
      <c r="J8" s="6">
        <f>VLOOKUP($B8,Baza!$B$3:$W$51,COLUMN()-1)</f>
        <v>4</v>
      </c>
      <c r="K8" s="36">
        <f>VLOOKUP($B8,Baza!$B$3:$W$51,COLUMN()-1)</f>
        <v>8</v>
      </c>
      <c r="L8" s="6">
        <f>VLOOKUP($B8,Baza!$B$3:$W$51,COLUMN()-1)</f>
        <v>0</v>
      </c>
      <c r="M8" s="30">
        <f>VLOOKUP($B8,Baza!$B$3:$W$51,COLUMN()-1)</f>
        <v>0</v>
      </c>
      <c r="N8" s="39">
        <f>VLOOKUP($B8,Baza!$B$3:$W$51,COLUMN()-1)</f>
        <v>14</v>
      </c>
      <c r="O8" s="41">
        <f>VLOOKUP($B8,Baza!$B$3:$W$51,COLUMN()-1)</f>
        <v>2</v>
      </c>
      <c r="P8" s="42">
        <f>VLOOKUP($B8,Baza!$B$3:$W$51,COLUMN()-1)</f>
        <v>8</v>
      </c>
      <c r="Q8" s="50"/>
    </row>
    <row r="9" spans="1:22">
      <c r="A9" s="3">
        <f t="shared" si="0"/>
        <v>7</v>
      </c>
      <c r="B9" s="4" t="s">
        <v>21</v>
      </c>
      <c r="C9" s="4" t="str">
        <f>VLOOKUP($B9,Baza!$B$3:$W$51,COLUMN()-1)</f>
        <v>SP Porąbka</v>
      </c>
      <c r="D9" s="5">
        <f>VLOOKUP($B9,Baza!$B$3:$W$51,COLUMN()-1)</f>
        <v>37181</v>
      </c>
      <c r="E9" s="5" t="str">
        <f>VLOOKUP($B9,Baza!$B$3:$W$51,COLUMN()-1)</f>
        <v>CH 4-6</v>
      </c>
      <c r="F9" s="6">
        <f>VLOOKUP($B9,Baza!$B$3:$W$51,COLUMN()-1)</f>
        <v>4</v>
      </c>
      <c r="G9" s="30">
        <f>VLOOKUP($B9,Baza!$B$3:$W$51,COLUMN()-1)</f>
        <v>15</v>
      </c>
      <c r="H9" s="6">
        <f>VLOOKUP($B9,Baza!$B$3:$W$51,COLUMN()-1)</f>
        <v>4</v>
      </c>
      <c r="I9" s="30">
        <f>VLOOKUP($B9,Baza!$B$3:$W$51,COLUMN()-1)</f>
        <v>16</v>
      </c>
      <c r="J9" s="6">
        <f>VLOOKUP($B9,Baza!$B$3:$W$51,COLUMN()-1)</f>
        <v>5</v>
      </c>
      <c r="K9" s="36">
        <f>VLOOKUP($B9,Baza!$B$3:$W$51,COLUMN()-1)</f>
        <v>5</v>
      </c>
      <c r="L9" s="6">
        <f>VLOOKUP($B9,Baza!$B$3:$W$51,COLUMN()-1)</f>
        <v>0</v>
      </c>
      <c r="M9" s="30">
        <f>VLOOKUP($B9,Baza!$B$3:$W$51,COLUMN()-1)</f>
        <v>0</v>
      </c>
      <c r="N9" s="39">
        <f>VLOOKUP($B9,Baza!$B$3:$W$51,COLUMN()-1)</f>
        <v>13</v>
      </c>
      <c r="O9" s="41">
        <f>VLOOKUP($B9,Baza!$B$3:$W$51,COLUMN()-1)</f>
        <v>5</v>
      </c>
      <c r="P9" s="42">
        <f>VLOOKUP($B9,Baza!$B$3:$W$51,COLUMN()-1)</f>
        <v>15</v>
      </c>
      <c r="Q9" s="50"/>
    </row>
    <row r="10" spans="1:22">
      <c r="A10" s="3">
        <f t="shared" si="0"/>
        <v>8</v>
      </c>
      <c r="B10" s="4" t="s">
        <v>12</v>
      </c>
      <c r="C10" s="4" t="str">
        <f>VLOOKUP($B10,Baza!$B$3:$W$51,COLUMN()-1)</f>
        <v>SP 3 Czechowice-Dziedzice</v>
      </c>
      <c r="D10" s="5">
        <f>VLOOKUP($B10,Baza!$B$3:$W$51,COLUMN()-1)</f>
        <v>36872</v>
      </c>
      <c r="E10" s="5" t="str">
        <f>VLOOKUP($B10,Baza!$B$3:$W$51,COLUMN()-1)</f>
        <v>CH 4-6</v>
      </c>
      <c r="F10" s="6">
        <f>VLOOKUP($B10,Baza!$B$3:$W$51,COLUMN()-1)</f>
        <v>5</v>
      </c>
      <c r="G10" s="30">
        <f>VLOOKUP($B10,Baza!$B$3:$W$51,COLUMN()-1)</f>
        <v>6</v>
      </c>
      <c r="H10" s="6">
        <f>VLOOKUP($B10,Baza!$B$3:$W$51,COLUMN()-1)</f>
        <v>4</v>
      </c>
      <c r="I10" s="30">
        <f>VLOOKUP($B10,Baza!$B$3:$W$51,COLUMN()-1)</f>
        <v>13</v>
      </c>
      <c r="J10" s="6">
        <f>VLOOKUP($B10,Baza!$B$3:$W$51,COLUMN()-1)</f>
        <v>4</v>
      </c>
      <c r="K10" s="36">
        <f>VLOOKUP($B10,Baza!$B$3:$W$51,COLUMN()-1)</f>
        <v>10</v>
      </c>
      <c r="L10" s="6">
        <f>VLOOKUP($B10,Baza!$B$3:$W$51,COLUMN()-1)</f>
        <v>0</v>
      </c>
      <c r="M10" s="30">
        <f>VLOOKUP($B10,Baza!$B$3:$W$51,COLUMN()-1)</f>
        <v>0</v>
      </c>
      <c r="N10" s="39">
        <f>VLOOKUP($B10,Baza!$B$3:$W$51,COLUMN()-1)</f>
        <v>13</v>
      </c>
      <c r="O10" s="41">
        <f>VLOOKUP($B10,Baza!$B$3:$W$51,COLUMN()-1)</f>
        <v>6</v>
      </c>
      <c r="P10" s="42">
        <f>VLOOKUP($B10,Baza!$B$3:$W$51,COLUMN()-1)</f>
        <v>10</v>
      </c>
      <c r="Q10" s="50"/>
    </row>
    <row r="11" spans="1:22">
      <c r="A11" s="3">
        <f t="shared" si="0"/>
        <v>9</v>
      </c>
      <c r="B11" s="4" t="s">
        <v>20</v>
      </c>
      <c r="C11" s="4" t="str">
        <f>VLOOKUP($B11,Baza!$B$3:$W$51,COLUMN()-1)</f>
        <v>SP Porąbka</v>
      </c>
      <c r="D11" s="5">
        <f>VLOOKUP($B11,Baza!$B$3:$W$51,COLUMN()-1)</f>
        <v>36965</v>
      </c>
      <c r="E11" s="5" t="str">
        <f>VLOOKUP($B11,Baza!$B$3:$W$51,COLUMN()-1)</f>
        <v>CH 4-6</v>
      </c>
      <c r="F11" s="6">
        <f>VLOOKUP($B11,Baza!$B$3:$W$51,COLUMN()-1)</f>
        <v>4</v>
      </c>
      <c r="G11" s="30">
        <f>VLOOKUP($B11,Baza!$B$3:$W$51,COLUMN()-1)</f>
        <v>14</v>
      </c>
      <c r="H11" s="6">
        <f>VLOOKUP($B11,Baza!$B$3:$W$51,COLUMN()-1)</f>
        <v>4.5</v>
      </c>
      <c r="I11" s="30">
        <f>VLOOKUP($B11,Baza!$B$3:$W$51,COLUMN()-1)</f>
        <v>7</v>
      </c>
      <c r="J11" s="6">
        <f>VLOOKUP($B11,Baza!$B$3:$W$51,COLUMN()-1)</f>
        <v>4</v>
      </c>
      <c r="K11" s="36">
        <f>VLOOKUP($B11,Baza!$B$3:$W$51,COLUMN()-1)</f>
        <v>12</v>
      </c>
      <c r="L11" s="6">
        <f>VLOOKUP($B11,Baza!$B$3:$W$51,COLUMN()-1)</f>
        <v>0</v>
      </c>
      <c r="M11" s="30">
        <f>VLOOKUP($B11,Baza!$B$3:$W$51,COLUMN()-1)</f>
        <v>0</v>
      </c>
      <c r="N11" s="39">
        <f>VLOOKUP($B11,Baza!$B$3:$W$51,COLUMN()-1)</f>
        <v>12.5</v>
      </c>
      <c r="O11" s="41">
        <f>VLOOKUP($B11,Baza!$B$3:$W$51,COLUMN()-1)</f>
        <v>7</v>
      </c>
      <c r="P11" s="42">
        <f>VLOOKUP($B11,Baza!$B$3:$W$51,COLUMN()-1)</f>
        <v>12</v>
      </c>
      <c r="Q11" s="50"/>
    </row>
    <row r="12" spans="1:22">
      <c r="A12" s="3">
        <f t="shared" si="0"/>
        <v>10</v>
      </c>
      <c r="B12" s="4" t="s">
        <v>24</v>
      </c>
      <c r="C12" s="4" t="str">
        <f>VLOOKUP($B12,Baza!$B$3:$W$51,COLUMN()-1)</f>
        <v>SP Zabrzeg</v>
      </c>
      <c r="D12" s="5">
        <f>VLOOKUP($B12,Baza!$B$3:$W$51,COLUMN()-1)</f>
        <v>36173</v>
      </c>
      <c r="E12" s="5" t="str">
        <f>VLOOKUP($B12,Baza!$B$3:$W$51,COLUMN()-1)</f>
        <v>CH 4-6</v>
      </c>
      <c r="F12" s="6">
        <f>VLOOKUP($B12,Baza!$B$3:$W$51,COLUMN()-1)</f>
        <v>3.5</v>
      </c>
      <c r="G12" s="30">
        <f>VLOOKUP($B12,Baza!$B$3:$W$51,COLUMN()-1)</f>
        <v>18</v>
      </c>
      <c r="H12" s="6">
        <f>VLOOKUP($B12,Baza!$B$3:$W$51,COLUMN()-1)</f>
        <v>5</v>
      </c>
      <c r="I12" s="30">
        <f>VLOOKUP($B12,Baza!$B$3:$W$51,COLUMN()-1)</f>
        <v>5</v>
      </c>
      <c r="J12" s="6">
        <f>VLOOKUP($B12,Baza!$B$3:$W$51,COLUMN()-1)</f>
        <v>3.5</v>
      </c>
      <c r="K12" s="36">
        <f>VLOOKUP($B12,Baza!$B$3:$W$51,COLUMN()-1)</f>
        <v>13</v>
      </c>
      <c r="L12" s="6">
        <f>VLOOKUP($B12,Baza!$B$3:$W$51,COLUMN()-1)</f>
        <v>0</v>
      </c>
      <c r="M12" s="30">
        <f>VLOOKUP($B12,Baza!$B$3:$W$51,COLUMN()-1)</f>
        <v>0</v>
      </c>
      <c r="N12" s="39">
        <f>VLOOKUP($B12,Baza!$B$3:$W$51,COLUMN()-1)</f>
        <v>12</v>
      </c>
      <c r="O12" s="41">
        <f>VLOOKUP($B12,Baza!$B$3:$W$51,COLUMN()-1)</f>
        <v>5</v>
      </c>
      <c r="P12" s="42">
        <f>VLOOKUP($B12,Baza!$B$3:$W$51,COLUMN()-1)</f>
        <v>13</v>
      </c>
      <c r="Q12" s="50"/>
    </row>
    <row r="13" spans="1:22">
      <c r="A13" s="3">
        <f t="shared" si="0"/>
        <v>11</v>
      </c>
      <c r="B13" s="4" t="s">
        <v>10</v>
      </c>
      <c r="C13" s="4" t="str">
        <f>VLOOKUP($B13,Baza!$B$3:$W$51,COLUMN()-1)</f>
        <v>SP Porąbka</v>
      </c>
      <c r="D13" s="5">
        <f>VLOOKUP($B13,Baza!$B$3:$W$51,COLUMN()-1)</f>
        <v>37580</v>
      </c>
      <c r="E13" s="5" t="str">
        <f>VLOOKUP($B13,Baza!$B$3:$W$51,COLUMN()-1)</f>
        <v>DZ 1-3</v>
      </c>
      <c r="F13" s="6">
        <f>VLOOKUP($B13,Baza!$B$3:$W$51,COLUMN()-1)</f>
        <v>5</v>
      </c>
      <c r="G13" s="30">
        <f>VLOOKUP($B13,Baza!$B$3:$W$51,COLUMN()-1)</f>
        <v>5</v>
      </c>
      <c r="H13" s="6">
        <f>VLOOKUP($B13,Baza!$B$3:$W$51,COLUMN()-1)</f>
        <v>4</v>
      </c>
      <c r="I13" s="30">
        <f>VLOOKUP($B13,Baza!$B$3:$W$51,COLUMN()-1)</f>
        <v>18</v>
      </c>
      <c r="J13" s="6">
        <f>VLOOKUP($B13,Baza!$B$3:$W$51,COLUMN()-1)</f>
        <v>3</v>
      </c>
      <c r="K13" s="36">
        <f>VLOOKUP($B13,Baza!$B$3:$W$51,COLUMN()-1)</f>
        <v>17</v>
      </c>
      <c r="L13" s="6">
        <f>VLOOKUP($B13,Baza!$B$3:$W$51,COLUMN()-1)</f>
        <v>0</v>
      </c>
      <c r="M13" s="30">
        <f>VLOOKUP($B13,Baza!$B$3:$W$51,COLUMN()-1)</f>
        <v>0</v>
      </c>
      <c r="N13" s="39">
        <f>VLOOKUP($B13,Baza!$B$3:$W$51,COLUMN()-1)</f>
        <v>12</v>
      </c>
      <c r="O13" s="41">
        <f>VLOOKUP($B13,Baza!$B$3:$W$51,COLUMN()-1)</f>
        <v>5</v>
      </c>
      <c r="P13" s="42">
        <f>VLOOKUP($B13,Baza!$B$3:$W$51,COLUMN()-1)</f>
        <v>17</v>
      </c>
      <c r="Q13" s="50"/>
    </row>
    <row r="14" spans="1:22">
      <c r="A14" s="3">
        <f t="shared" si="0"/>
        <v>12</v>
      </c>
      <c r="B14" s="4" t="s">
        <v>19</v>
      </c>
      <c r="C14" s="4" t="str">
        <f>VLOOKUP($B14,Baza!$B$3:$W$51,COLUMN()-1)</f>
        <v>SP Porąbka</v>
      </c>
      <c r="D14" s="5">
        <f>VLOOKUP($B14,Baza!$B$3:$W$51,COLUMN()-1)</f>
        <v>36909</v>
      </c>
      <c r="E14" s="5" t="str">
        <f>VLOOKUP($B14,Baza!$B$3:$W$51,COLUMN()-1)</f>
        <v>CH 4-6</v>
      </c>
      <c r="F14" s="6">
        <f>VLOOKUP($B14,Baza!$B$3:$W$51,COLUMN()-1)</f>
        <v>4</v>
      </c>
      <c r="G14" s="30">
        <f>VLOOKUP($B14,Baza!$B$3:$W$51,COLUMN()-1)</f>
        <v>13</v>
      </c>
      <c r="H14" s="6">
        <f>VLOOKUP($B14,Baza!$B$3:$W$51,COLUMN()-1)</f>
        <v>5</v>
      </c>
      <c r="I14" s="30">
        <f>VLOOKUP($B14,Baza!$B$3:$W$51,COLUMN()-1)</f>
        <v>6</v>
      </c>
      <c r="J14" s="6">
        <f>VLOOKUP($B14,Baza!$B$3:$W$51,COLUMN()-1)</f>
        <v>3</v>
      </c>
      <c r="K14" s="36">
        <f>VLOOKUP($B14,Baza!$B$3:$W$51,COLUMN()-1)</f>
        <v>20</v>
      </c>
      <c r="L14" s="6">
        <f>VLOOKUP($B14,Baza!$B$3:$W$51,COLUMN()-1)</f>
        <v>0</v>
      </c>
      <c r="M14" s="30">
        <f>VLOOKUP($B14,Baza!$B$3:$W$51,COLUMN()-1)</f>
        <v>0</v>
      </c>
      <c r="N14" s="39">
        <f>VLOOKUP($B14,Baza!$B$3:$W$51,COLUMN()-1)</f>
        <v>12</v>
      </c>
      <c r="O14" s="41">
        <f>VLOOKUP($B14,Baza!$B$3:$W$51,COLUMN()-1)</f>
        <v>6</v>
      </c>
      <c r="P14" s="42">
        <f>VLOOKUP($B14,Baza!$B$3:$W$51,COLUMN()-1)</f>
        <v>13</v>
      </c>
      <c r="Q14" s="50"/>
    </row>
    <row r="15" spans="1:22">
      <c r="A15" s="3">
        <f t="shared" si="0"/>
        <v>13</v>
      </c>
      <c r="B15" s="4" t="s">
        <v>18</v>
      </c>
      <c r="C15" s="4" t="str">
        <f>VLOOKUP($B15,Baza!$B$3:$W$51,COLUMN()-1)</f>
        <v>SP 3 Czechowice-Dziedzice</v>
      </c>
      <c r="D15" s="5">
        <f>VLOOKUP($B15,Baza!$B$3:$W$51,COLUMN()-1)</f>
        <v>36260</v>
      </c>
      <c r="E15" s="5" t="str">
        <f>VLOOKUP($B15,Baza!$B$3:$W$51,COLUMN()-1)</f>
        <v>CH 4-6</v>
      </c>
      <c r="F15" s="6">
        <f>VLOOKUP($B15,Baza!$B$3:$W$51,COLUMN()-1)</f>
        <v>4</v>
      </c>
      <c r="G15" s="30">
        <f>VLOOKUP($B15,Baza!$B$3:$W$51,COLUMN()-1)</f>
        <v>12</v>
      </c>
      <c r="H15" s="6">
        <f>VLOOKUP($B15,Baza!$B$3:$W$51,COLUMN()-1)</f>
        <v>4</v>
      </c>
      <c r="I15" s="30">
        <f>VLOOKUP($B15,Baza!$B$3:$W$51,COLUMN()-1)</f>
        <v>17</v>
      </c>
      <c r="J15" s="6">
        <f>VLOOKUP($B15,Baza!$B$3:$W$51,COLUMN()-1)</f>
        <v>4</v>
      </c>
      <c r="K15" s="36">
        <f>VLOOKUP($B15,Baza!$B$3:$W$51,COLUMN()-1)</f>
        <v>9</v>
      </c>
      <c r="L15" s="6">
        <f>VLOOKUP($B15,Baza!$B$3:$W$51,COLUMN()-1)</f>
        <v>0</v>
      </c>
      <c r="M15" s="30">
        <f>VLOOKUP($B15,Baza!$B$3:$W$51,COLUMN()-1)</f>
        <v>0</v>
      </c>
      <c r="N15" s="39">
        <f>VLOOKUP($B15,Baza!$B$3:$W$51,COLUMN()-1)</f>
        <v>12</v>
      </c>
      <c r="O15" s="41">
        <f>VLOOKUP($B15,Baza!$B$3:$W$51,COLUMN()-1)</f>
        <v>9</v>
      </c>
      <c r="P15" s="42">
        <f>VLOOKUP($B15,Baza!$B$3:$W$51,COLUMN()-1)</f>
        <v>12</v>
      </c>
      <c r="Q15" s="50"/>
    </row>
    <row r="16" spans="1:22">
      <c r="A16" s="3">
        <f t="shared" si="0"/>
        <v>14</v>
      </c>
      <c r="B16" s="4" t="s">
        <v>27</v>
      </c>
      <c r="C16" s="4" t="str">
        <f>VLOOKUP($B16,Baza!$B$3:$W$51,COLUMN()-1)</f>
        <v>SP 3 Ligota</v>
      </c>
      <c r="D16" s="5">
        <f>VLOOKUP($B16,Baza!$B$3:$W$51,COLUMN()-1)</f>
        <v>37497</v>
      </c>
      <c r="E16" s="5" t="str">
        <f>VLOOKUP($B16,Baza!$B$3:$W$51,COLUMN()-1)</f>
        <v>CH 1-3</v>
      </c>
      <c r="F16" s="6">
        <f>VLOOKUP($B16,Baza!$B$3:$W$51,COLUMN()-1)</f>
        <v>3</v>
      </c>
      <c r="G16" s="30">
        <f>VLOOKUP($B16,Baza!$B$3:$W$51,COLUMN()-1)</f>
        <v>20</v>
      </c>
      <c r="H16" s="6">
        <f>VLOOKUP($B16,Baza!$B$3:$W$51,COLUMN()-1)</f>
        <v>3.5</v>
      </c>
      <c r="I16" s="30">
        <f>VLOOKUP($B16,Baza!$B$3:$W$51,COLUMN()-1)</f>
        <v>20</v>
      </c>
      <c r="J16" s="6">
        <f>VLOOKUP($B16,Baza!$B$3:$W$51,COLUMN()-1)</f>
        <v>5</v>
      </c>
      <c r="K16" s="36">
        <f>VLOOKUP($B16,Baza!$B$3:$W$51,COLUMN()-1)</f>
        <v>7</v>
      </c>
      <c r="L16" s="6">
        <f>VLOOKUP($B16,Baza!$B$3:$W$51,COLUMN()-1)</f>
        <v>0</v>
      </c>
      <c r="M16" s="30">
        <f>VLOOKUP($B16,Baza!$B$3:$W$51,COLUMN()-1)</f>
        <v>0</v>
      </c>
      <c r="N16" s="39">
        <f>VLOOKUP($B16,Baza!$B$3:$W$51,COLUMN()-1)</f>
        <v>11.5</v>
      </c>
      <c r="O16" s="41">
        <f>VLOOKUP($B16,Baza!$B$3:$W$51,COLUMN()-1)</f>
        <v>7</v>
      </c>
      <c r="P16" s="42">
        <f>VLOOKUP($B16,Baza!$B$3:$W$51,COLUMN()-1)</f>
        <v>20</v>
      </c>
      <c r="Q16" s="50"/>
    </row>
    <row r="17" spans="1:17">
      <c r="A17" s="3">
        <f t="shared" si="0"/>
        <v>15</v>
      </c>
      <c r="B17" s="4" t="s">
        <v>16</v>
      </c>
      <c r="C17" s="4" t="str">
        <f>VLOOKUP($B17,Baza!$B$3:$W$51,COLUMN()-1)</f>
        <v>SP 3 Czechowice-Dziedzice</v>
      </c>
      <c r="D17" s="5">
        <f>VLOOKUP($B17,Baza!$B$3:$W$51,COLUMN()-1)</f>
        <v>37656</v>
      </c>
      <c r="E17" s="5" t="str">
        <f>VLOOKUP($B17,Baza!$B$3:$W$51,COLUMN()-1)</f>
        <v>CH 1-3</v>
      </c>
      <c r="F17" s="6">
        <f>VLOOKUP($B17,Baza!$B$3:$W$51,COLUMN()-1)</f>
        <v>4</v>
      </c>
      <c r="G17" s="30">
        <f>VLOOKUP($B17,Baza!$B$3:$W$51,COLUMN()-1)</f>
        <v>10</v>
      </c>
      <c r="H17" s="6">
        <f>VLOOKUP($B17,Baza!$B$3:$W$51,COLUMN()-1)</f>
        <v>4</v>
      </c>
      <c r="I17" s="30">
        <f>VLOOKUP($B17,Baza!$B$3:$W$51,COLUMN()-1)</f>
        <v>10</v>
      </c>
      <c r="J17" s="6">
        <f>VLOOKUP($B17,Baza!$B$3:$W$51,COLUMN()-1)</f>
        <v>3.5</v>
      </c>
      <c r="K17" s="36">
        <f>VLOOKUP($B17,Baza!$B$3:$W$51,COLUMN()-1)</f>
        <v>14</v>
      </c>
      <c r="L17" s="6">
        <f>VLOOKUP($B17,Baza!$B$3:$W$51,COLUMN()-1)</f>
        <v>0</v>
      </c>
      <c r="M17" s="30">
        <f>VLOOKUP($B17,Baza!$B$3:$W$51,COLUMN()-1)</f>
        <v>0</v>
      </c>
      <c r="N17" s="39">
        <f>VLOOKUP($B17,Baza!$B$3:$W$51,COLUMN()-1)</f>
        <v>11.5</v>
      </c>
      <c r="O17" s="41">
        <f>VLOOKUP($B17,Baza!$B$3:$W$51,COLUMN()-1)</f>
        <v>10</v>
      </c>
      <c r="P17" s="42">
        <f>VLOOKUP($B17,Baza!$B$3:$W$51,COLUMN()-1)</f>
        <v>10</v>
      </c>
      <c r="Q17" s="50"/>
    </row>
    <row r="18" spans="1:17">
      <c r="A18" s="3">
        <f t="shared" si="0"/>
        <v>16</v>
      </c>
      <c r="B18" s="4" t="s">
        <v>22</v>
      </c>
      <c r="C18" s="4" t="str">
        <f>VLOOKUP($B18,Baza!$B$3:$W$51,COLUMN()-1)</f>
        <v>SP Zabrzeg</v>
      </c>
      <c r="D18" s="5">
        <f>VLOOKUP($B18,Baza!$B$3:$W$51,COLUMN()-1)</f>
        <v>37378</v>
      </c>
      <c r="E18" s="5" t="str">
        <f>VLOOKUP($B18,Baza!$B$3:$W$51,COLUMN()-1)</f>
        <v>CH 1-3</v>
      </c>
      <c r="F18" s="6">
        <f>VLOOKUP($B18,Baza!$B$3:$W$51,COLUMN()-1)</f>
        <v>4</v>
      </c>
      <c r="G18" s="30">
        <f>VLOOKUP($B18,Baza!$B$3:$W$51,COLUMN()-1)</f>
        <v>16</v>
      </c>
      <c r="H18" s="6">
        <f>VLOOKUP($B18,Baza!$B$3:$W$51,COLUMN()-1)</f>
        <v>4.5</v>
      </c>
      <c r="I18" s="30">
        <f>VLOOKUP($B18,Baza!$B$3:$W$51,COLUMN()-1)</f>
        <v>9</v>
      </c>
      <c r="J18" s="6">
        <f>VLOOKUP($B18,Baza!$B$3:$W$51,COLUMN()-1)</f>
        <v>2</v>
      </c>
      <c r="K18" s="36">
        <f>VLOOKUP($B18,Baza!$B$3:$W$51,COLUMN()-1)</f>
        <v>22</v>
      </c>
      <c r="L18" s="6">
        <f>VLOOKUP($B18,Baza!$B$3:$W$51,COLUMN()-1)</f>
        <v>0</v>
      </c>
      <c r="M18" s="30">
        <f>VLOOKUP($B18,Baza!$B$3:$W$51,COLUMN()-1)</f>
        <v>0</v>
      </c>
      <c r="N18" s="39">
        <f>VLOOKUP($B18,Baza!$B$3:$W$51,COLUMN()-1)</f>
        <v>10.5</v>
      </c>
      <c r="O18" s="41">
        <f>VLOOKUP($B18,Baza!$B$3:$W$51,COLUMN()-1)</f>
        <v>9</v>
      </c>
      <c r="P18" s="42">
        <f>VLOOKUP($B18,Baza!$B$3:$W$51,COLUMN()-1)</f>
        <v>16</v>
      </c>
      <c r="Q18" s="50"/>
    </row>
    <row r="19" spans="1:17">
      <c r="A19" s="3">
        <f t="shared" si="0"/>
        <v>17</v>
      </c>
      <c r="B19" s="4" t="s">
        <v>30</v>
      </c>
      <c r="C19" s="4" t="str">
        <f>VLOOKUP($B19,Baza!$B$3:$W$51,COLUMN()-1)</f>
        <v>SP 3 Ligota</v>
      </c>
      <c r="D19" s="5">
        <f>VLOOKUP($B19,Baza!$B$3:$W$51,COLUMN()-1)</f>
        <v>37645</v>
      </c>
      <c r="E19" s="5" t="str">
        <f>VLOOKUP($B19,Baza!$B$3:$W$51,COLUMN()-1)</f>
        <v>CH 1-3</v>
      </c>
      <c r="F19" s="6">
        <f>VLOOKUP($B19,Baza!$B$3:$W$51,COLUMN()-1)</f>
        <v>3</v>
      </c>
      <c r="G19" s="30">
        <f>VLOOKUP($B19,Baza!$B$3:$W$51,COLUMN()-1)</f>
        <v>22</v>
      </c>
      <c r="H19" s="6">
        <f>VLOOKUP($B19,Baza!$B$3:$W$51,COLUMN()-1)</f>
        <v>4</v>
      </c>
      <c r="I19" s="30">
        <f>VLOOKUP($B19,Baza!$B$3:$W$51,COLUMN()-1)</f>
        <v>15</v>
      </c>
      <c r="J19" s="6">
        <f>VLOOKUP($B19,Baza!$B$3:$W$51,COLUMN()-1)</f>
        <v>3</v>
      </c>
      <c r="K19" s="36">
        <f>VLOOKUP($B19,Baza!$B$3:$W$51,COLUMN()-1)</f>
        <v>16</v>
      </c>
      <c r="L19" s="6">
        <f>VLOOKUP($B19,Baza!$B$3:$W$51,COLUMN()-1)</f>
        <v>0</v>
      </c>
      <c r="M19" s="30">
        <f>VLOOKUP($B19,Baza!$B$3:$W$51,COLUMN()-1)</f>
        <v>0</v>
      </c>
      <c r="N19" s="39">
        <f>VLOOKUP($B19,Baza!$B$3:$W$51,COLUMN()-1)</f>
        <v>10</v>
      </c>
      <c r="O19" s="41">
        <f>VLOOKUP($B19,Baza!$B$3:$W$51,COLUMN()-1)</f>
        <v>15</v>
      </c>
      <c r="P19" s="42">
        <f>VLOOKUP($B19,Baza!$B$3:$W$51,COLUMN()-1)</f>
        <v>16</v>
      </c>
      <c r="Q19" s="50"/>
    </row>
    <row r="20" spans="1:17">
      <c r="A20" s="3">
        <f t="shared" si="0"/>
        <v>18</v>
      </c>
      <c r="B20" s="4" t="s">
        <v>31</v>
      </c>
      <c r="C20" s="4" t="str">
        <f>VLOOKUP($B20,Baza!$B$3:$W$51,COLUMN()-1)</f>
        <v>SP Zabrzeg</v>
      </c>
      <c r="D20" s="5">
        <f>VLOOKUP($B20,Baza!$B$3:$W$51,COLUMN()-1)</f>
        <v>38137</v>
      </c>
      <c r="E20" s="5" t="str">
        <f>VLOOKUP($B20,Baza!$B$3:$W$51,COLUMN()-1)</f>
        <v>CH 1-3</v>
      </c>
      <c r="F20" s="6">
        <f>VLOOKUP($B20,Baza!$B$3:$W$51,COLUMN()-1)</f>
        <v>3</v>
      </c>
      <c r="G20" s="30">
        <f>VLOOKUP($B20,Baza!$B$3:$W$51,COLUMN()-1)</f>
        <v>23</v>
      </c>
      <c r="H20" s="6">
        <f>VLOOKUP($B20,Baza!$B$3:$W$51,COLUMN()-1)</f>
        <v>3.5</v>
      </c>
      <c r="I20" s="30">
        <f>VLOOKUP($B20,Baza!$B$3:$W$51,COLUMN()-1)</f>
        <v>22</v>
      </c>
      <c r="J20" s="6">
        <f>VLOOKUP($B20,Baza!$B$3:$W$51,COLUMN()-1)</f>
        <v>2</v>
      </c>
      <c r="K20" s="36">
        <f>VLOOKUP($B20,Baza!$B$3:$W$51,COLUMN()-1)</f>
        <v>23</v>
      </c>
      <c r="L20" s="6">
        <f>VLOOKUP($B20,Baza!$B$3:$W$51,COLUMN()-1)</f>
        <v>0</v>
      </c>
      <c r="M20" s="30">
        <f>VLOOKUP($B20,Baza!$B$3:$W$51,COLUMN()-1)</f>
        <v>0</v>
      </c>
      <c r="N20" s="39">
        <f>VLOOKUP($B20,Baza!$B$3:$W$51,COLUMN()-1)</f>
        <v>8.5</v>
      </c>
      <c r="O20" s="41">
        <f>VLOOKUP($B20,Baza!$B$3:$W$51,COLUMN()-1)</f>
        <v>22</v>
      </c>
      <c r="P20" s="42">
        <f>VLOOKUP($B20,Baza!$B$3:$W$51,COLUMN()-1)</f>
        <v>23</v>
      </c>
      <c r="Q20" s="50"/>
    </row>
    <row r="21" spans="1:17">
      <c r="A21" s="3">
        <f t="shared" si="0"/>
        <v>19</v>
      </c>
      <c r="B21" s="4" t="s">
        <v>33</v>
      </c>
      <c r="C21" s="4" t="str">
        <f>VLOOKUP($B21,Baza!$B$3:$W$51,COLUMN()-1)</f>
        <v>SP Zabrzeg</v>
      </c>
      <c r="D21" s="5">
        <f>VLOOKUP($B21,Baza!$B$3:$W$51,COLUMN()-1)</f>
        <v>37374</v>
      </c>
      <c r="E21" s="5" t="str">
        <f>VLOOKUP($B21,Baza!$B$3:$W$51,COLUMN()-1)</f>
        <v>CH 1-3</v>
      </c>
      <c r="F21" s="6">
        <f>VLOOKUP($B21,Baza!$B$3:$W$51,COLUMN()-1)</f>
        <v>2.5</v>
      </c>
      <c r="G21" s="30">
        <f>VLOOKUP($B21,Baza!$B$3:$W$51,COLUMN()-1)</f>
        <v>25</v>
      </c>
      <c r="H21" s="6">
        <f>VLOOKUP($B21,Baza!$B$3:$W$51,COLUMN()-1)</f>
        <v>2</v>
      </c>
      <c r="I21" s="30">
        <f>VLOOKUP($B21,Baza!$B$3:$W$51,COLUMN()-1)</f>
        <v>34</v>
      </c>
      <c r="J21" s="6">
        <f>VLOOKUP($B21,Baza!$B$3:$W$51,COLUMN()-1)</f>
        <v>3</v>
      </c>
      <c r="K21" s="36">
        <f>VLOOKUP($B21,Baza!$B$3:$W$51,COLUMN()-1)</f>
        <v>21</v>
      </c>
      <c r="L21" s="6">
        <f>VLOOKUP($B21,Baza!$B$3:$W$51,COLUMN()-1)</f>
        <v>0</v>
      </c>
      <c r="M21" s="30">
        <f>VLOOKUP($B21,Baza!$B$3:$W$51,COLUMN()-1)</f>
        <v>0</v>
      </c>
      <c r="N21" s="39">
        <f>VLOOKUP($B21,Baza!$B$3:$W$51,COLUMN()-1)</f>
        <v>7.5</v>
      </c>
      <c r="O21" s="41">
        <f>VLOOKUP($B21,Baza!$B$3:$W$51,COLUMN()-1)</f>
        <v>21</v>
      </c>
      <c r="P21" s="42">
        <f>VLOOKUP($B21,Baza!$B$3:$W$51,COLUMN()-1)</f>
        <v>25</v>
      </c>
      <c r="Q21" s="50"/>
    </row>
    <row r="22" spans="1:17">
      <c r="A22" s="3">
        <f t="shared" si="0"/>
        <v>20</v>
      </c>
      <c r="B22" s="4" t="s">
        <v>50</v>
      </c>
      <c r="C22" s="4" t="str">
        <f>VLOOKUP($B22,Baza!$B$3:$W$51,COLUMN()-1)</f>
        <v>SP Zabrzeg</v>
      </c>
      <c r="D22" s="5">
        <f>VLOOKUP($B22,Baza!$B$3:$W$51,COLUMN()-1)</f>
        <v>37746</v>
      </c>
      <c r="E22" s="5" t="str">
        <f>VLOOKUP($B22,Baza!$B$3:$W$51,COLUMN()-1)</f>
        <v>CH 1-3</v>
      </c>
      <c r="F22" s="6">
        <f>VLOOKUP($B22,Baza!$B$3:$W$51,COLUMN()-1)</f>
        <v>0</v>
      </c>
      <c r="G22" s="30">
        <f>VLOOKUP($B22,Baza!$B$3:$W$51,COLUMN()-1)</f>
        <v>0</v>
      </c>
      <c r="H22" s="6">
        <f>VLOOKUP($B22,Baza!$B$3:$W$51,COLUMN()-1)</f>
        <v>3</v>
      </c>
      <c r="I22" s="30">
        <f>VLOOKUP($B22,Baza!$B$3:$W$51,COLUMN()-1)</f>
        <v>25</v>
      </c>
      <c r="J22" s="6">
        <f>VLOOKUP($B22,Baza!$B$3:$W$51,COLUMN()-1)</f>
        <v>4</v>
      </c>
      <c r="K22" s="36">
        <f>VLOOKUP($B22,Baza!$B$3:$W$51,COLUMN()-1)</f>
        <v>11</v>
      </c>
      <c r="L22" s="6">
        <f>VLOOKUP($B22,Baza!$B$3:$W$51,COLUMN()-1)</f>
        <v>0</v>
      </c>
      <c r="M22" s="30">
        <f>VLOOKUP($B22,Baza!$B$3:$W$51,COLUMN()-1)</f>
        <v>0</v>
      </c>
      <c r="N22" s="39">
        <f>VLOOKUP($B22,Baza!$B$3:$W$51,COLUMN()-1)</f>
        <v>7</v>
      </c>
      <c r="O22" s="41">
        <f>VLOOKUP($B22,Baza!$B$3:$W$51,COLUMN()-1)</f>
        <v>0</v>
      </c>
      <c r="P22" s="42">
        <f>VLOOKUP($B22,Baza!$B$3:$W$51,COLUMN()-1)</f>
        <v>11</v>
      </c>
      <c r="Q22" s="50"/>
    </row>
    <row r="23" spans="1:17">
      <c r="A23" s="3">
        <f t="shared" si="0"/>
        <v>21</v>
      </c>
      <c r="B23" s="4" t="s">
        <v>23</v>
      </c>
      <c r="C23" s="4" t="str">
        <f>VLOOKUP($B23,Baza!$B$3:$W$51,COLUMN()-1)</f>
        <v>SP 3 Czechowice-Dziedzice</v>
      </c>
      <c r="D23" s="5">
        <f>VLOOKUP($B23,Baza!$B$3:$W$51,COLUMN()-1)</f>
        <v>36598</v>
      </c>
      <c r="E23" s="5" t="str">
        <f>VLOOKUP($B23,Baza!$B$3:$W$51,COLUMN()-1)</f>
        <v>CH 4-6</v>
      </c>
      <c r="F23" s="6">
        <f>VLOOKUP($B23,Baza!$B$3:$W$51,COLUMN()-1)</f>
        <v>3.5</v>
      </c>
      <c r="G23" s="30">
        <f>VLOOKUP($B23,Baza!$B$3:$W$51,COLUMN()-1)</f>
        <v>17</v>
      </c>
      <c r="H23" s="6">
        <f>VLOOKUP($B23,Baza!$B$3:$W$51,COLUMN()-1)</f>
        <v>3.5</v>
      </c>
      <c r="I23" s="30">
        <f>VLOOKUP($B23,Baza!$B$3:$W$51,COLUMN()-1)</f>
        <v>19</v>
      </c>
      <c r="J23" s="30">
        <f>VLOOKUP($B23,Baza!$B$3:$W$51,COLUMN()-1)</f>
        <v>0</v>
      </c>
      <c r="K23" s="36">
        <f>VLOOKUP($B23,Baza!$B$3:$W$51,COLUMN()-1)</f>
        <v>0</v>
      </c>
      <c r="L23" s="6">
        <f>VLOOKUP($B23,Baza!$B$3:$W$51,COLUMN()-1)</f>
        <v>0</v>
      </c>
      <c r="M23" s="30">
        <f>VLOOKUP($B23,Baza!$B$3:$W$51,COLUMN()-1)</f>
        <v>0</v>
      </c>
      <c r="N23" s="39">
        <f>VLOOKUP($B23,Baza!$B$3:$W$51,COLUMN()-1)</f>
        <v>7</v>
      </c>
      <c r="O23" s="41">
        <f>VLOOKUP($B23,Baza!$B$3:$W$51,COLUMN()-1)</f>
        <v>0</v>
      </c>
      <c r="P23" s="42">
        <f>VLOOKUP($B23,Baza!$B$3:$W$51,COLUMN()-1)</f>
        <v>17</v>
      </c>
      <c r="Q23" s="50"/>
    </row>
    <row r="24" spans="1:17">
      <c r="A24" s="3">
        <f t="shared" si="0"/>
        <v>22</v>
      </c>
      <c r="B24" s="4" t="s">
        <v>49</v>
      </c>
      <c r="C24" s="4" t="str">
        <f>VLOOKUP($B24,Baza!$B$3:$W$51,COLUMN()-1)</f>
        <v>SP Zabrzeg</v>
      </c>
      <c r="D24" s="5">
        <f>VLOOKUP($B24,Baza!$B$3:$W$51,COLUMN()-1)</f>
        <v>36823</v>
      </c>
      <c r="E24" s="5" t="str">
        <f>VLOOKUP($B24,Baza!$B$3:$W$51,COLUMN()-1)</f>
        <v>CH 4-6</v>
      </c>
      <c r="F24" s="30">
        <f>VLOOKUP($B24,Baza!$B$3:$W$51,COLUMN()-1)</f>
        <v>0</v>
      </c>
      <c r="G24" s="30">
        <f>VLOOKUP($B24,Baza!$B$3:$W$51,COLUMN()-1)</f>
        <v>0</v>
      </c>
      <c r="H24" s="6">
        <f>VLOOKUP($B24,Baza!$B$3:$W$51,COLUMN()-1)</f>
        <v>3</v>
      </c>
      <c r="I24" s="30">
        <f>VLOOKUP($B24,Baza!$B$3:$W$51,COLUMN()-1)</f>
        <v>24</v>
      </c>
      <c r="J24" s="6">
        <f>VLOOKUP($B24,Baza!$B$3:$W$51,COLUMN()-1)</f>
        <v>3.5</v>
      </c>
      <c r="K24" s="36">
        <f>VLOOKUP($B24,Baza!$B$3:$W$51,COLUMN()-1)</f>
        <v>15</v>
      </c>
      <c r="L24" s="6">
        <f>VLOOKUP($B24,Baza!$B$3:$W$51,COLUMN()-1)</f>
        <v>0</v>
      </c>
      <c r="M24" s="30">
        <f>VLOOKUP($B24,Baza!$B$3:$W$51,COLUMN()-1)</f>
        <v>0</v>
      </c>
      <c r="N24" s="39">
        <f>VLOOKUP($B24,Baza!$B$3:$W$51,COLUMN()-1)</f>
        <v>6.5</v>
      </c>
      <c r="O24" s="41">
        <f>VLOOKUP($B24,Baza!$B$3:$W$51,COLUMN()-1)</f>
        <v>0</v>
      </c>
      <c r="P24" s="42">
        <f>VLOOKUP($B24,Baza!$B$3:$W$51,COLUMN()-1)</f>
        <v>15</v>
      </c>
      <c r="Q24" s="50"/>
    </row>
    <row r="25" spans="1:17">
      <c r="A25" s="3">
        <f t="shared" si="0"/>
        <v>23</v>
      </c>
      <c r="B25" s="4" t="s">
        <v>52</v>
      </c>
      <c r="C25" s="4" t="str">
        <f>VLOOKUP($B25,Baza!$B$3:$W$51,COLUMN()-1)</f>
        <v>SP Bystra</v>
      </c>
      <c r="D25" s="5">
        <f>VLOOKUP($B25,Baza!$B$3:$W$51,COLUMN()-1)</f>
        <v>36232</v>
      </c>
      <c r="E25" s="5" t="str">
        <f>VLOOKUP($B25,Baza!$B$3:$W$51,COLUMN()-1)</f>
        <v>CH 4-6</v>
      </c>
      <c r="F25" s="30">
        <f>VLOOKUP($B25,Baza!$B$3:$W$51,COLUMN()-1)</f>
        <v>0</v>
      </c>
      <c r="G25" s="30">
        <f>VLOOKUP($B25,Baza!$B$3:$W$51,COLUMN()-1)</f>
        <v>0</v>
      </c>
      <c r="H25" s="6">
        <f>VLOOKUP($B25,Baza!$B$3:$W$51,COLUMN()-1)</f>
        <v>3</v>
      </c>
      <c r="I25" s="30">
        <f>VLOOKUP($B25,Baza!$B$3:$W$51,COLUMN()-1)</f>
        <v>28</v>
      </c>
      <c r="J25" s="6">
        <f>VLOOKUP($B25,Baza!$B$3:$W$51,COLUMN()-1)</f>
        <v>3</v>
      </c>
      <c r="K25" s="36">
        <f>VLOOKUP($B25,Baza!$B$3:$W$51,COLUMN()-1)</f>
        <v>18</v>
      </c>
      <c r="L25" s="6">
        <f>VLOOKUP($B25,Baza!$B$3:$W$51,COLUMN()-1)</f>
        <v>0</v>
      </c>
      <c r="M25" s="30">
        <f>VLOOKUP($B25,Baza!$B$3:$W$51,COLUMN()-1)</f>
        <v>0</v>
      </c>
      <c r="N25" s="39">
        <f>VLOOKUP($B25,Baza!$B$3:$W$51,COLUMN()-1)</f>
        <v>6</v>
      </c>
      <c r="O25" s="41">
        <f>VLOOKUP($B25,Baza!$B$3:$W$51,COLUMN()-1)</f>
        <v>0</v>
      </c>
      <c r="P25" s="42">
        <f>VLOOKUP($B25,Baza!$B$3:$W$51,COLUMN()-1)</f>
        <v>18</v>
      </c>
      <c r="Q25" s="50"/>
    </row>
    <row r="26" spans="1:17">
      <c r="A26" s="3">
        <f t="shared" si="0"/>
        <v>24</v>
      </c>
      <c r="B26" s="4" t="s">
        <v>25</v>
      </c>
      <c r="C26" s="4" t="str">
        <f>VLOOKUP($B26,Baza!$B$3:$W$51,COLUMN()-1)</f>
        <v>SP Jasienica</v>
      </c>
      <c r="D26" s="5">
        <f>VLOOKUP($B26,Baza!$B$3:$W$51,COLUMN()-1)</f>
        <v>37559</v>
      </c>
      <c r="E26" s="5" t="str">
        <f>VLOOKUP($B26,Baza!$B$3:$W$51,COLUMN()-1)</f>
        <v>CH 1-3</v>
      </c>
      <c r="F26" s="6">
        <f>VLOOKUP($B26,Baza!$B$3:$W$51,COLUMN()-1)</f>
        <v>3</v>
      </c>
      <c r="G26" s="30">
        <f>VLOOKUP($B26,Baza!$B$3:$W$51,COLUMN()-1)</f>
        <v>19</v>
      </c>
      <c r="H26" s="6">
        <f>VLOOKUP($B26,Baza!$B$3:$W$51,COLUMN()-1)</f>
        <v>3</v>
      </c>
      <c r="I26" s="30">
        <f>VLOOKUP($B26,Baza!$B$3:$W$51,COLUMN()-1)</f>
        <v>23</v>
      </c>
      <c r="J26" s="30">
        <f>VLOOKUP($B26,Baza!$B$3:$W$51,COLUMN()-1)</f>
        <v>0</v>
      </c>
      <c r="K26" s="36">
        <f>VLOOKUP($B26,Baza!$B$3:$W$51,COLUMN()-1)</f>
        <v>0</v>
      </c>
      <c r="L26" s="6">
        <f>VLOOKUP($B26,Baza!$B$3:$W$51,COLUMN()-1)</f>
        <v>0</v>
      </c>
      <c r="M26" s="30">
        <f>VLOOKUP($B26,Baza!$B$3:$W$51,COLUMN()-1)</f>
        <v>0</v>
      </c>
      <c r="N26" s="39">
        <f>VLOOKUP($B26,Baza!$B$3:$W$51,COLUMN()-1)</f>
        <v>6</v>
      </c>
      <c r="O26" s="41">
        <f>VLOOKUP($B26,Baza!$B$3:$W$51,COLUMN()-1)</f>
        <v>0</v>
      </c>
      <c r="P26" s="42">
        <f>VLOOKUP($B26,Baza!$B$3:$W$51,COLUMN()-1)</f>
        <v>19</v>
      </c>
      <c r="Q26" s="50"/>
    </row>
    <row r="27" spans="1:17">
      <c r="A27" s="3">
        <f t="shared" si="0"/>
        <v>25</v>
      </c>
      <c r="B27" s="4" t="s">
        <v>51</v>
      </c>
      <c r="C27" s="4" t="str">
        <f>VLOOKUP($B27,Baza!$B$3:$W$51,COLUMN()-1)</f>
        <v>SP Porąbka</v>
      </c>
      <c r="D27" s="5">
        <f>VLOOKUP($B27,Baza!$B$3:$W$51,COLUMN()-1)</f>
        <v>37053</v>
      </c>
      <c r="E27" s="5" t="str">
        <f>VLOOKUP($B27,Baza!$B$3:$W$51,COLUMN()-1)</f>
        <v>CH 4-6</v>
      </c>
      <c r="F27" s="30">
        <f>VLOOKUP($B27,Baza!$B$3:$W$51,COLUMN()-1)</f>
        <v>0</v>
      </c>
      <c r="G27" s="30">
        <f>VLOOKUP($B27,Baza!$B$3:$W$51,COLUMN()-1)</f>
        <v>0</v>
      </c>
      <c r="H27" s="6">
        <f>VLOOKUP($B27,Baza!$B$3:$W$51,COLUMN()-1)</f>
        <v>3</v>
      </c>
      <c r="I27" s="30">
        <f>VLOOKUP($B27,Baza!$B$3:$W$51,COLUMN()-1)</f>
        <v>26</v>
      </c>
      <c r="J27" s="6">
        <f>VLOOKUP($B27,Baza!$B$3:$W$51,COLUMN()-1)</f>
        <v>3</v>
      </c>
      <c r="K27" s="36">
        <f>VLOOKUP($B27,Baza!$B$3:$W$51,COLUMN()-1)</f>
        <v>19</v>
      </c>
      <c r="L27" s="6">
        <f>VLOOKUP($B27,Baza!$B$3:$W$51,COLUMN()-1)</f>
        <v>0</v>
      </c>
      <c r="M27" s="30">
        <f>VLOOKUP($B27,Baza!$B$3:$W$51,COLUMN()-1)</f>
        <v>0</v>
      </c>
      <c r="N27" s="39">
        <f>VLOOKUP($B27,Baza!$B$3:$W$51,COLUMN()-1)</f>
        <v>6</v>
      </c>
      <c r="O27" s="41">
        <f>VLOOKUP($B27,Baza!$B$3:$W$51,COLUMN()-1)</f>
        <v>0</v>
      </c>
      <c r="P27" s="42">
        <f>VLOOKUP($B27,Baza!$B$3:$W$51,COLUMN()-1)</f>
        <v>19</v>
      </c>
      <c r="Q27" s="50"/>
    </row>
    <row r="28" spans="1:17">
      <c r="A28" s="3">
        <f t="shared" si="0"/>
        <v>26</v>
      </c>
      <c r="B28" s="4" t="s">
        <v>29</v>
      </c>
      <c r="C28" s="4" t="str">
        <f>VLOOKUP($B28,Baza!$B$3:$W$51,COLUMN()-1)</f>
        <v>SP Porąbka</v>
      </c>
      <c r="D28" s="5">
        <f>VLOOKUP($B28,Baza!$B$3:$W$51,COLUMN()-1)</f>
        <v>37073</v>
      </c>
      <c r="E28" s="5" t="str">
        <f>VLOOKUP($B28,Baza!$B$3:$W$51,COLUMN()-1)</f>
        <v>DZ 4-6</v>
      </c>
      <c r="F28" s="6">
        <f>VLOOKUP($B28,Baza!$B$3:$W$51,COLUMN()-1)</f>
        <v>3</v>
      </c>
      <c r="G28" s="30">
        <f>VLOOKUP($B28,Baza!$B$3:$W$51,COLUMN()-1)</f>
        <v>21</v>
      </c>
      <c r="H28" s="6">
        <f>VLOOKUP($B28,Baza!$B$3:$W$51,COLUMN()-1)</f>
        <v>3</v>
      </c>
      <c r="I28" s="30">
        <f>VLOOKUP($B28,Baza!$B$3:$W$51,COLUMN()-1)</f>
        <v>27</v>
      </c>
      <c r="J28" s="30">
        <f>VLOOKUP($B28,Baza!$B$3:$W$51,COLUMN()-1)</f>
        <v>0</v>
      </c>
      <c r="K28" s="36">
        <f>VLOOKUP($B28,Baza!$B$3:$W$51,COLUMN()-1)</f>
        <v>0</v>
      </c>
      <c r="L28" s="6">
        <f>VLOOKUP($B28,Baza!$B$3:$W$51,COLUMN()-1)</f>
        <v>0</v>
      </c>
      <c r="M28" s="30">
        <f>VLOOKUP($B28,Baza!$B$3:$W$51,COLUMN()-1)</f>
        <v>0</v>
      </c>
      <c r="N28" s="39">
        <f>VLOOKUP($B28,Baza!$B$3:$W$51,COLUMN()-1)</f>
        <v>6</v>
      </c>
      <c r="O28" s="41">
        <f>VLOOKUP($B28,Baza!$B$3:$W$51,COLUMN()-1)</f>
        <v>0</v>
      </c>
      <c r="P28" s="42">
        <f>VLOOKUP($B28,Baza!$B$3:$W$51,COLUMN()-1)</f>
        <v>21</v>
      </c>
      <c r="Q28" s="50"/>
    </row>
    <row r="29" spans="1:17">
      <c r="A29" s="3">
        <f t="shared" si="0"/>
        <v>27</v>
      </c>
      <c r="B29" s="4" t="s">
        <v>7</v>
      </c>
      <c r="C29" s="4" t="str">
        <f>VLOOKUP($B29,Baza!$B$3:$W$51,COLUMN()-1)</f>
        <v>SP Zabrzeg</v>
      </c>
      <c r="D29" s="5">
        <f>VLOOKUP($B29,Baza!$B$3:$W$51,COLUMN()-1)</f>
        <v>36259</v>
      </c>
      <c r="E29" s="5" t="str">
        <f>VLOOKUP($B29,Baza!$B$3:$W$51,COLUMN()-1)</f>
        <v>CH 4-6</v>
      </c>
      <c r="F29" s="6">
        <f>VLOOKUP($B29,Baza!$B$3:$W$51,COLUMN()-1)</f>
        <v>5</v>
      </c>
      <c r="G29" s="30">
        <f>VLOOKUP($B29,Baza!$B$3:$W$51,COLUMN()-1)</f>
        <v>3</v>
      </c>
      <c r="H29" s="30">
        <f>VLOOKUP($B29,Baza!$B$3:$W$51,COLUMN()-1)</f>
        <v>0</v>
      </c>
      <c r="I29" s="30">
        <f>VLOOKUP($B29,Baza!$B$3:$W$51,COLUMN()-1)</f>
        <v>0</v>
      </c>
      <c r="J29" s="30">
        <f>VLOOKUP($B29,Baza!$B$3:$W$51,COLUMN()-1)</f>
        <v>0</v>
      </c>
      <c r="K29" s="30">
        <f>VLOOKUP($B29,Baza!$B$3:$W$51,COLUMN()-1)</f>
        <v>0</v>
      </c>
      <c r="L29" s="6">
        <f>VLOOKUP($B29,Baza!$B$3:$W$51,COLUMN()-1)</f>
        <v>0</v>
      </c>
      <c r="M29" s="30">
        <f>VLOOKUP($B29,Baza!$B$3:$W$51,COLUMN()-1)</f>
        <v>0</v>
      </c>
      <c r="N29" s="39">
        <f>VLOOKUP($B29,Baza!$B$3:$W$51,COLUMN()-1)</f>
        <v>5</v>
      </c>
      <c r="O29" s="41">
        <f>VLOOKUP($B29,Baza!$B$3:$W$51,COLUMN()-1)</f>
        <v>0</v>
      </c>
      <c r="P29" s="42">
        <f>VLOOKUP($B29,Baza!$B$3:$W$51,COLUMN()-1)</f>
        <v>0</v>
      </c>
      <c r="Q29" s="50"/>
    </row>
    <row r="30" spans="1:17">
      <c r="A30" s="3">
        <f t="shared" si="0"/>
        <v>28</v>
      </c>
      <c r="B30" s="4" t="s">
        <v>45</v>
      </c>
      <c r="C30" s="4" t="str">
        <f>VLOOKUP($B30,Baza!$B$3:$W$51,COLUMN()-1)</f>
        <v>SP Jasienica</v>
      </c>
      <c r="D30" s="5">
        <f>VLOOKUP($B30,Baza!$B$3:$W$51,COLUMN()-1)</f>
        <v>36748</v>
      </c>
      <c r="E30" s="5" t="str">
        <f>VLOOKUP($B30,Baza!$B$3:$W$51,COLUMN()-1)</f>
        <v>CH 4-6</v>
      </c>
      <c r="F30" s="30">
        <f>VLOOKUP($B30,Baza!$B$3:$W$51,COLUMN()-1)</f>
        <v>0</v>
      </c>
      <c r="G30" s="30">
        <f>VLOOKUP($B30,Baza!$B$3:$W$51,COLUMN()-1)</f>
        <v>0</v>
      </c>
      <c r="H30" s="6">
        <f>VLOOKUP($B30,Baza!$B$3:$W$51,COLUMN()-1)</f>
        <v>4.5</v>
      </c>
      <c r="I30" s="30">
        <f>VLOOKUP($B30,Baza!$B$3:$W$51,COLUMN()-1)</f>
        <v>8</v>
      </c>
      <c r="J30" s="30">
        <f>VLOOKUP($B30,Baza!$B$3:$W$51,COLUMN()-1)</f>
        <v>0</v>
      </c>
      <c r="K30" s="30">
        <f>VLOOKUP($B30,Baza!$B$3:$W$51,COLUMN()-1)</f>
        <v>0</v>
      </c>
      <c r="L30" s="6">
        <f>VLOOKUP($B30,Baza!$B$3:$W$51,COLUMN()-1)</f>
        <v>0</v>
      </c>
      <c r="M30" s="30">
        <f>VLOOKUP($B30,Baza!$B$3:$W$51,COLUMN()-1)</f>
        <v>0</v>
      </c>
      <c r="N30" s="39">
        <f>VLOOKUP($B30,Baza!$B$3:$W$51,COLUMN()-1)</f>
        <v>4.5</v>
      </c>
      <c r="O30" s="41">
        <f>VLOOKUP($B30,Baza!$B$3:$W$51,COLUMN()-1)</f>
        <v>0</v>
      </c>
      <c r="P30" s="42">
        <f>VLOOKUP($B30,Baza!$B$3:$W$51,COLUMN()-1)</f>
        <v>0</v>
      </c>
      <c r="Q30" s="50"/>
    </row>
    <row r="31" spans="1:17">
      <c r="A31" s="3">
        <f t="shared" si="0"/>
        <v>29</v>
      </c>
      <c r="B31" s="4" t="s">
        <v>17</v>
      </c>
      <c r="C31" s="4" t="str">
        <f>VLOOKUP($B31,Baza!$B$3:$W$51,COLUMN()-1)</f>
        <v>SP 3 Czechowice-Dziedzice</v>
      </c>
      <c r="D31" s="5">
        <f>VLOOKUP($B31,Baza!$B$3:$W$51,COLUMN()-1)</f>
        <v>37496</v>
      </c>
      <c r="E31" s="5" t="str">
        <f>VLOOKUP($B31,Baza!$B$3:$W$51,COLUMN()-1)</f>
        <v>CH 1-3</v>
      </c>
      <c r="F31" s="6">
        <f>VLOOKUP($B31,Baza!$B$3:$W$51,COLUMN()-1)</f>
        <v>4</v>
      </c>
      <c r="G31" s="30">
        <f>VLOOKUP($B31,Baza!$B$3:$W$51,COLUMN()-1)</f>
        <v>11</v>
      </c>
      <c r="H31" s="30">
        <f>VLOOKUP($B31,Baza!$B$3:$W$51,COLUMN()-1)</f>
        <v>0</v>
      </c>
      <c r="I31" s="30">
        <f>VLOOKUP($B31,Baza!$B$3:$W$51,COLUMN()-1)</f>
        <v>0</v>
      </c>
      <c r="J31" s="30">
        <f>VLOOKUP($B31,Baza!$B$3:$W$51,COLUMN()-1)</f>
        <v>0</v>
      </c>
      <c r="K31" s="30">
        <f>VLOOKUP($B31,Baza!$B$3:$W$51,COLUMN()-1)</f>
        <v>0</v>
      </c>
      <c r="L31" s="6">
        <f>VLOOKUP($B31,Baza!$B$3:$W$51,COLUMN()-1)</f>
        <v>0</v>
      </c>
      <c r="M31" s="30">
        <f>VLOOKUP($B31,Baza!$B$3:$W$51,COLUMN()-1)</f>
        <v>0</v>
      </c>
      <c r="N31" s="39">
        <f>VLOOKUP($B31,Baza!$B$3:$W$51,COLUMN()-1)</f>
        <v>4</v>
      </c>
      <c r="O31" s="41">
        <f>VLOOKUP($B31,Baza!$B$3:$W$51,COLUMN()-1)</f>
        <v>0</v>
      </c>
      <c r="P31" s="42">
        <f>VLOOKUP($B31,Baza!$B$3:$W$51,COLUMN()-1)</f>
        <v>0</v>
      </c>
      <c r="Q31" s="50"/>
    </row>
    <row r="32" spans="1:17">
      <c r="A32" s="3">
        <f t="shared" si="0"/>
        <v>30</v>
      </c>
      <c r="B32" s="4" t="s">
        <v>46</v>
      </c>
      <c r="C32" s="4" t="str">
        <f>VLOOKUP($B32,Baza!$B$3:$W$51,COLUMN()-1)</f>
        <v>SP Jasienica</v>
      </c>
      <c r="D32" s="5">
        <f>VLOOKUP($B32,Baza!$B$3:$W$51,COLUMN()-1)</f>
        <v>36796</v>
      </c>
      <c r="E32" s="5" t="str">
        <f>VLOOKUP($B32,Baza!$B$3:$W$51,COLUMN()-1)</f>
        <v>DZ 4-6</v>
      </c>
      <c r="F32" s="6">
        <f>VLOOKUP($B32,Baza!$B$3:$W$51,COLUMN()-1)</f>
        <v>0</v>
      </c>
      <c r="G32" s="30">
        <f>VLOOKUP($B32,Baza!$B$3:$W$51,COLUMN()-1)</f>
        <v>0</v>
      </c>
      <c r="H32" s="6">
        <f>VLOOKUP($B32,Baza!$B$3:$W$51,COLUMN()-1)</f>
        <v>4</v>
      </c>
      <c r="I32" s="30">
        <f>VLOOKUP($B32,Baza!$B$3:$W$51,COLUMN()-1)</f>
        <v>12</v>
      </c>
      <c r="J32" s="30">
        <f>VLOOKUP($B32,Baza!$B$3:$W$51,COLUMN()-1)</f>
        <v>0</v>
      </c>
      <c r="K32" s="30">
        <f>VLOOKUP($B32,Baza!$B$3:$W$51,COLUMN()-1)</f>
        <v>0</v>
      </c>
      <c r="L32" s="6">
        <f>VLOOKUP($B32,Baza!$B$3:$W$51,COLUMN()-1)</f>
        <v>0</v>
      </c>
      <c r="M32" s="30">
        <f>VLOOKUP($B32,Baza!$B$3:$W$51,COLUMN()-1)</f>
        <v>0</v>
      </c>
      <c r="N32" s="39">
        <f>VLOOKUP($B32,Baza!$B$3:$W$51,COLUMN()-1)</f>
        <v>4</v>
      </c>
      <c r="O32" s="41">
        <f>VLOOKUP($B32,Baza!$B$3:$W$51,COLUMN()-1)</f>
        <v>0</v>
      </c>
      <c r="P32" s="42">
        <f>VLOOKUP($B32,Baza!$B$3:$W$51,COLUMN()-1)</f>
        <v>0</v>
      </c>
      <c r="Q32" s="50"/>
    </row>
    <row r="33" spans="1:17">
      <c r="A33" s="3">
        <f t="shared" si="0"/>
        <v>31</v>
      </c>
      <c r="B33" s="4" t="s">
        <v>41</v>
      </c>
      <c r="C33" s="4" t="str">
        <f>VLOOKUP($B33,Baza!$B$3:$W$51,COLUMN()-1)</f>
        <v>SP Zabrzeg</v>
      </c>
      <c r="D33" s="5">
        <f>VLOOKUP($B33,Baza!$B$3:$W$51,COLUMN()-1)</f>
        <v>38124</v>
      </c>
      <c r="E33" s="5" t="str">
        <f>VLOOKUP($B33,Baza!$B$3:$W$51,COLUMN()-1)</f>
        <v>DZ 1-3</v>
      </c>
      <c r="F33" s="6">
        <f>VLOOKUP($B33,Baza!$B$3:$W$51,COLUMN()-1)</f>
        <v>1.5</v>
      </c>
      <c r="G33" s="30">
        <f>VLOOKUP($B33,Baza!$B$3:$W$51,COLUMN()-1)</f>
        <v>31</v>
      </c>
      <c r="H33" s="6">
        <f>VLOOKUP($B33,Baza!$B$3:$W$51,COLUMN()-1)</f>
        <v>1.5</v>
      </c>
      <c r="I33" s="30">
        <f>VLOOKUP($B33,Baza!$B$3:$W$51,COLUMN()-1)</f>
        <v>36</v>
      </c>
      <c r="J33" s="6">
        <f>VLOOKUP($B33,Baza!$B$3:$W$51,COLUMN()-1)</f>
        <v>1</v>
      </c>
      <c r="K33" s="30">
        <f>VLOOKUP($B33,Baza!$B$3:$W$51,COLUMN()-1)</f>
        <v>24</v>
      </c>
      <c r="L33" s="6">
        <f>VLOOKUP($B33,Baza!$B$3:$W$51,COLUMN()-1)</f>
        <v>0</v>
      </c>
      <c r="M33" s="30">
        <f>VLOOKUP($B33,Baza!$B$3:$W$51,COLUMN()-1)</f>
        <v>0</v>
      </c>
      <c r="N33" s="39">
        <f>VLOOKUP($B33,Baza!$B$3:$W$51,COLUMN()-1)</f>
        <v>4</v>
      </c>
      <c r="O33" s="41">
        <f>VLOOKUP($B33,Baza!$B$3:$W$51,COLUMN()-1)</f>
        <v>24</v>
      </c>
      <c r="P33" s="42">
        <f>VLOOKUP($B33,Baza!$B$3:$W$51,COLUMN()-1)</f>
        <v>31</v>
      </c>
      <c r="Q33" s="50"/>
    </row>
    <row r="34" spans="1:17">
      <c r="A34" s="3">
        <f t="shared" si="0"/>
        <v>32</v>
      </c>
      <c r="B34" s="4" t="s">
        <v>47</v>
      </c>
      <c r="C34" s="4" t="str">
        <f>VLOOKUP($B34,Baza!$B$3:$W$51,COLUMN()-1)</f>
        <v>SP 2 Ligota</v>
      </c>
      <c r="D34" s="5">
        <f>VLOOKUP($B34,Baza!$B$3:$W$51,COLUMN()-1)</f>
        <v>36407</v>
      </c>
      <c r="E34" s="5" t="str">
        <f>VLOOKUP($B34,Baza!$B$3:$W$51,COLUMN()-1)</f>
        <v>CH 4-6</v>
      </c>
      <c r="F34" s="30">
        <f>VLOOKUP($B34,Baza!$B$3:$W$51,COLUMN()-1)</f>
        <v>0</v>
      </c>
      <c r="G34" s="30">
        <f>VLOOKUP($B34,Baza!$B$3:$W$51,COLUMN()-1)</f>
        <v>0</v>
      </c>
      <c r="H34" s="6">
        <f>VLOOKUP($B34,Baza!$B$3:$W$51,COLUMN()-1)</f>
        <v>3.5</v>
      </c>
      <c r="I34" s="30">
        <f>VLOOKUP($B34,Baza!$B$3:$W$51,COLUMN()-1)</f>
        <v>21</v>
      </c>
      <c r="J34" s="30">
        <f>VLOOKUP($B34,Baza!$B$3:$W$51,COLUMN()-1)</f>
        <v>0</v>
      </c>
      <c r="K34" s="30">
        <f>VLOOKUP($B34,Baza!$B$3:$W$51,COLUMN()-1)</f>
        <v>0</v>
      </c>
      <c r="L34" s="6">
        <f>VLOOKUP($B34,Baza!$B$3:$W$51,COLUMN()-1)</f>
        <v>0</v>
      </c>
      <c r="M34" s="30">
        <f>VLOOKUP($B34,Baza!$B$3:$W$51,COLUMN()-1)</f>
        <v>0</v>
      </c>
      <c r="N34" s="39">
        <f>VLOOKUP($B34,Baza!$B$3:$W$51,COLUMN()-1)</f>
        <v>3.5</v>
      </c>
      <c r="O34" s="41">
        <f>VLOOKUP($B34,Baza!$B$3:$W$51,COLUMN()-1)</f>
        <v>0</v>
      </c>
      <c r="P34" s="42">
        <f>VLOOKUP($B34,Baza!$B$3:$W$51,COLUMN()-1)</f>
        <v>0</v>
      </c>
      <c r="Q34" s="50"/>
    </row>
    <row r="35" spans="1:17">
      <c r="A35" s="3">
        <f t="shared" si="0"/>
        <v>33</v>
      </c>
      <c r="B35" s="4" t="s">
        <v>54</v>
      </c>
      <c r="C35" s="4" t="str">
        <f>VLOOKUP($B35,Baza!$B$3:$W$51,COLUMN()-1)</f>
        <v>SP Bystra</v>
      </c>
      <c r="D35" s="5">
        <f>VLOOKUP($B35,Baza!$B$3:$W$51,COLUMN()-1)</f>
        <v>36459</v>
      </c>
      <c r="E35" s="5" t="str">
        <f>VLOOKUP($B35,Baza!$B$3:$W$51,COLUMN()-1)</f>
        <v>CH 4-6</v>
      </c>
      <c r="F35" s="30">
        <f>VLOOKUP($B35,Baza!$B$3:$W$51,COLUMN()-1)</f>
        <v>0</v>
      </c>
      <c r="G35" s="30">
        <f>VLOOKUP($B35,Baza!$B$3:$W$51,COLUMN()-1)</f>
        <v>0</v>
      </c>
      <c r="H35" s="6">
        <f>VLOOKUP($B35,Baza!$B$3:$W$51,COLUMN()-1)</f>
        <v>3</v>
      </c>
      <c r="I35" s="30">
        <f>VLOOKUP($B35,Baza!$B$3:$W$51,COLUMN()-1)</f>
        <v>29</v>
      </c>
      <c r="J35" s="30">
        <f>VLOOKUP($B35,Baza!$B$3:$W$51,COLUMN()-1)</f>
        <v>0</v>
      </c>
      <c r="K35" s="30">
        <f>VLOOKUP($B35,Baza!$B$3:$W$51,COLUMN()-1)</f>
        <v>0</v>
      </c>
      <c r="L35" s="6">
        <f>VLOOKUP($B35,Baza!$B$3:$W$51,COLUMN()-1)</f>
        <v>0</v>
      </c>
      <c r="M35" s="30">
        <f>VLOOKUP($B35,Baza!$B$3:$W$51,COLUMN()-1)</f>
        <v>0</v>
      </c>
      <c r="N35" s="39">
        <f>VLOOKUP($B35,Baza!$B$3:$W$51,COLUMN()-1)</f>
        <v>3</v>
      </c>
      <c r="O35" s="41">
        <f>VLOOKUP($B35,Baza!$B$3:$W$51,COLUMN()-1)</f>
        <v>0</v>
      </c>
      <c r="P35" s="42">
        <f>VLOOKUP($B35,Baza!$B$3:$W$51,COLUMN()-1)</f>
        <v>0</v>
      </c>
      <c r="Q35" s="50"/>
    </row>
    <row r="36" spans="1:17">
      <c r="A36" s="3">
        <f t="shared" si="0"/>
        <v>34</v>
      </c>
      <c r="B36" s="7" t="s">
        <v>32</v>
      </c>
      <c r="C36" s="7" t="str">
        <f>VLOOKUP($B36,Baza!$B$3:$W$51,COLUMN()-1)</f>
        <v>SP 3 Czechowice-Dziedzice</v>
      </c>
      <c r="D36" s="8">
        <f>VLOOKUP($B36,Baza!$B$3:$W$51,COLUMN()-1)</f>
        <v>37862</v>
      </c>
      <c r="E36" s="8" t="str">
        <f>VLOOKUP($B36,Baza!$B$3:$W$51,COLUMN()-1)</f>
        <v>CH 1-3</v>
      </c>
      <c r="F36" s="6">
        <f>VLOOKUP($B36,Baza!$B$3:$W$51,COLUMN()-1)</f>
        <v>3</v>
      </c>
      <c r="G36" s="30">
        <f>VLOOKUP($B36,Baza!$B$3:$W$51,COLUMN()-1)</f>
        <v>24</v>
      </c>
      <c r="H36" s="31">
        <f>VLOOKUP($B36,Baza!$B$3:$W$51,COLUMN()-1)</f>
        <v>0</v>
      </c>
      <c r="I36" s="31">
        <f>VLOOKUP($B36,Baza!$B$3:$W$51,COLUMN()-1)</f>
        <v>0</v>
      </c>
      <c r="J36" s="30">
        <f>VLOOKUP($B36,Baza!$B$3:$W$51,COLUMN()-1)</f>
        <v>0</v>
      </c>
      <c r="K36" s="30">
        <f>VLOOKUP($B36,Baza!$B$3:$W$51,COLUMN()-1)</f>
        <v>0</v>
      </c>
      <c r="L36" s="6">
        <f>VLOOKUP($B36,Baza!$B$3:$W$51,COLUMN()-1)</f>
        <v>0</v>
      </c>
      <c r="M36" s="30">
        <f>VLOOKUP($B36,Baza!$B$3:$W$51,COLUMN()-1)</f>
        <v>0</v>
      </c>
      <c r="N36" s="39">
        <f>VLOOKUP($B36,Baza!$B$3:$W$51,COLUMN()-1)</f>
        <v>3</v>
      </c>
      <c r="O36" s="41">
        <f>VLOOKUP($B36,Baza!$B$3:$W$51,COLUMN()-1)</f>
        <v>0</v>
      </c>
      <c r="P36" s="42">
        <f>VLOOKUP($B36,Baza!$B$3:$W$51,COLUMN()-1)</f>
        <v>0</v>
      </c>
      <c r="Q36" s="50"/>
    </row>
    <row r="37" spans="1:17">
      <c r="A37" s="3">
        <f t="shared" si="0"/>
        <v>35</v>
      </c>
      <c r="B37" s="7" t="s">
        <v>55</v>
      </c>
      <c r="C37" s="7" t="str">
        <f>VLOOKUP($B37,Baza!$B$3:$W$51,COLUMN()-1)</f>
        <v>SP Jasienica</v>
      </c>
      <c r="D37" s="8">
        <f>VLOOKUP($B37,Baza!$B$3:$W$51,COLUMN()-1)</f>
        <v>36748</v>
      </c>
      <c r="E37" s="8" t="str">
        <f>VLOOKUP($B37,Baza!$B$3:$W$51,COLUMN()-1)</f>
        <v>DZ 4-6</v>
      </c>
      <c r="F37" s="30">
        <f>VLOOKUP($B37,Baza!$B$3:$W$51,COLUMN()-1)</f>
        <v>0</v>
      </c>
      <c r="G37" s="30">
        <f>VLOOKUP($B37,Baza!$B$3:$W$51,COLUMN()-1)</f>
        <v>0</v>
      </c>
      <c r="H37" s="9">
        <f>VLOOKUP($B37,Baza!$B$3:$W$51,COLUMN()-1)</f>
        <v>2.5</v>
      </c>
      <c r="I37" s="31">
        <f>VLOOKUP($B37,Baza!$B$3:$W$51,COLUMN()-1)</f>
        <v>30</v>
      </c>
      <c r="J37" s="30">
        <f>VLOOKUP($B37,Baza!$B$3:$W$51,COLUMN()-1)</f>
        <v>0</v>
      </c>
      <c r="K37" s="30">
        <f>VLOOKUP($B37,Baza!$B$3:$W$51,COLUMN()-1)</f>
        <v>0</v>
      </c>
      <c r="L37" s="6">
        <f>VLOOKUP($B37,Baza!$B$3:$W$51,COLUMN()-1)</f>
        <v>0</v>
      </c>
      <c r="M37" s="30">
        <f>VLOOKUP($B37,Baza!$B$3:$W$51,COLUMN()-1)</f>
        <v>0</v>
      </c>
      <c r="N37" s="39">
        <f>VLOOKUP($B37,Baza!$B$3:$W$51,COLUMN()-1)</f>
        <v>2.5</v>
      </c>
      <c r="O37" s="41">
        <f>VLOOKUP($B37,Baza!$B$3:$W$51,COLUMN()-1)</f>
        <v>0</v>
      </c>
      <c r="P37" s="42">
        <f>VLOOKUP($B37,Baza!$B$3:$W$51,COLUMN()-1)</f>
        <v>0</v>
      </c>
      <c r="Q37" s="50"/>
    </row>
    <row r="38" spans="1:17">
      <c r="A38" s="3">
        <f t="shared" si="0"/>
        <v>36</v>
      </c>
      <c r="B38" s="7" t="s">
        <v>56</v>
      </c>
      <c r="C38" s="7" t="str">
        <f>VLOOKUP($B38,Baza!$B$3:$W$51,COLUMN()-1)</f>
        <v>SP 2 Czechowice-Dziedzice</v>
      </c>
      <c r="D38" s="8">
        <f>VLOOKUP($B38,Baza!$B$3:$W$51,COLUMN()-1)</f>
        <v>37503</v>
      </c>
      <c r="E38" s="8" t="str">
        <f>VLOOKUP($B38,Baza!$B$3:$W$51,COLUMN()-1)</f>
        <v>CH 1-3</v>
      </c>
      <c r="F38" s="31">
        <f>VLOOKUP($B38,Baza!$B$3:$W$51,COLUMN()-1)</f>
        <v>0</v>
      </c>
      <c r="G38" s="30">
        <f>VLOOKUP($B38,Baza!$B$3:$W$51,COLUMN()-1)</f>
        <v>0</v>
      </c>
      <c r="H38" s="6">
        <f>VLOOKUP($B38,Baza!$B$3:$W$51,COLUMN()-1)</f>
        <v>2</v>
      </c>
      <c r="I38" s="30">
        <f>VLOOKUP($B38,Baza!$B$3:$W$51,COLUMN()-1)</f>
        <v>31</v>
      </c>
      <c r="J38" s="30">
        <f>VLOOKUP($B38,Baza!$B$3:$W$51,COLUMN()-1)</f>
        <v>0</v>
      </c>
      <c r="K38" s="30">
        <f>VLOOKUP($B38,Baza!$B$3:$W$51,COLUMN()-1)</f>
        <v>0</v>
      </c>
      <c r="L38" s="6">
        <f>VLOOKUP($B38,Baza!$B$3:$W$51,COLUMN()-1)</f>
        <v>0</v>
      </c>
      <c r="M38" s="30">
        <f>VLOOKUP($B38,Baza!$B$3:$W$51,COLUMN()-1)</f>
        <v>0</v>
      </c>
      <c r="N38" s="39">
        <f>VLOOKUP($B38,Baza!$B$3:$W$51,COLUMN()-1)</f>
        <v>2</v>
      </c>
      <c r="O38" s="41">
        <f>VLOOKUP($B38,Baza!$B$3:$W$51,COLUMN()-1)</f>
        <v>0</v>
      </c>
      <c r="P38" s="42">
        <f>VLOOKUP($B38,Baza!$B$3:$W$51,COLUMN()-1)</f>
        <v>0</v>
      </c>
      <c r="Q38" s="50"/>
    </row>
    <row r="39" spans="1:17">
      <c r="A39" s="3">
        <f t="shared" si="0"/>
        <v>37</v>
      </c>
      <c r="B39" s="7" t="s">
        <v>60</v>
      </c>
      <c r="C39" s="7" t="str">
        <f>VLOOKUP($B39,Baza!$B$3:$W$51,COLUMN()-1)</f>
        <v>SP Jasienica</v>
      </c>
      <c r="D39" s="8">
        <f>VLOOKUP($B39,Baza!$B$3:$W$51,COLUMN()-1)</f>
        <v>37295</v>
      </c>
      <c r="E39" s="8" t="str">
        <f>VLOOKUP($B39,Baza!$B$3:$W$51,COLUMN()-1)</f>
        <v>DZ 1-3</v>
      </c>
      <c r="F39" s="31">
        <f>VLOOKUP($B39,Baza!$B$3:$W$51,COLUMN()-1)</f>
        <v>0</v>
      </c>
      <c r="G39" s="30">
        <f>VLOOKUP($B39,Baza!$B$3:$W$51,COLUMN()-1)</f>
        <v>0</v>
      </c>
      <c r="H39" s="6">
        <f>VLOOKUP($B39,Baza!$B$3:$W$51,COLUMN()-1)</f>
        <v>2</v>
      </c>
      <c r="I39" s="30">
        <f>VLOOKUP($B39,Baza!$B$3:$W$51,COLUMN()-1)</f>
        <v>35</v>
      </c>
      <c r="J39" s="30">
        <f>VLOOKUP($B39,Baza!$B$3:$W$51,COLUMN()-1)</f>
        <v>0</v>
      </c>
      <c r="K39" s="30">
        <f>VLOOKUP($B39,Baza!$B$3:$W$51,COLUMN()-1)</f>
        <v>0</v>
      </c>
      <c r="L39" s="6">
        <f>VLOOKUP($B39,Baza!$B$3:$W$51,COLUMN()-1)</f>
        <v>0</v>
      </c>
      <c r="M39" s="30">
        <f>VLOOKUP($B39,Baza!$B$3:$W$51,COLUMN()-1)</f>
        <v>0</v>
      </c>
      <c r="N39" s="39">
        <f>VLOOKUP($B39,Baza!$B$3:$W$51,COLUMN()-1)</f>
        <v>2</v>
      </c>
      <c r="O39" s="41">
        <f>VLOOKUP($B39,Baza!$B$3:$W$51,COLUMN()-1)</f>
        <v>0</v>
      </c>
      <c r="P39" s="42">
        <f>VLOOKUP($B39,Baza!$B$3:$W$51,COLUMN()-1)</f>
        <v>0</v>
      </c>
      <c r="Q39" s="50"/>
    </row>
    <row r="40" spans="1:17">
      <c r="A40" s="3">
        <f t="shared" si="0"/>
        <v>38</v>
      </c>
      <c r="B40" s="7" t="s">
        <v>34</v>
      </c>
      <c r="C40" s="7" t="str">
        <f>VLOOKUP($B40,Baza!$B$3:$W$51,COLUMN()-1)</f>
        <v>SP 1 Czechowice-Dziedzice</v>
      </c>
      <c r="D40" s="8">
        <f>VLOOKUP($B40,Baza!$B$3:$W$51,COLUMN()-1)</f>
        <v>36521</v>
      </c>
      <c r="E40" s="8" t="str">
        <f>VLOOKUP($B40,Baza!$B$3:$W$51,COLUMN()-1)</f>
        <v>CH 4-6</v>
      </c>
      <c r="F40" s="6">
        <f>VLOOKUP($B40,Baza!$B$3:$W$51,COLUMN()-1)</f>
        <v>2</v>
      </c>
      <c r="G40" s="30">
        <f>VLOOKUP($B40,Baza!$B$3:$W$51,COLUMN()-1)</f>
        <v>26</v>
      </c>
      <c r="H40" s="30">
        <f>VLOOKUP($B40,Baza!$B$3:$W$51,COLUMN()-1)</f>
        <v>0</v>
      </c>
      <c r="I40" s="30">
        <f>VLOOKUP($B40,Baza!$B$3:$W$51,COLUMN()-1)</f>
        <v>0</v>
      </c>
      <c r="J40" s="30">
        <f>VLOOKUP($B40,Baza!$B$3:$W$51,COLUMN()-1)</f>
        <v>0</v>
      </c>
      <c r="K40" s="30">
        <f>VLOOKUP($B40,Baza!$B$3:$W$51,COLUMN()-1)</f>
        <v>0</v>
      </c>
      <c r="L40" s="6">
        <f>VLOOKUP($B40,Baza!$B$3:$W$51,COLUMN()-1)</f>
        <v>0</v>
      </c>
      <c r="M40" s="30">
        <f>VLOOKUP($B40,Baza!$B$3:$W$51,COLUMN()-1)</f>
        <v>0</v>
      </c>
      <c r="N40" s="39">
        <f>VLOOKUP($B40,Baza!$B$3:$W$51,COLUMN()-1)</f>
        <v>2</v>
      </c>
      <c r="O40" s="41">
        <f>VLOOKUP($B40,Baza!$B$3:$W$51,COLUMN()-1)</f>
        <v>0</v>
      </c>
      <c r="P40" s="42">
        <f>VLOOKUP($B40,Baza!$B$3:$W$51,COLUMN()-1)</f>
        <v>0</v>
      </c>
      <c r="Q40" s="50"/>
    </row>
    <row r="41" spans="1:17">
      <c r="A41" s="3">
        <f t="shared" si="0"/>
        <v>39</v>
      </c>
      <c r="B41" s="7" t="s">
        <v>37</v>
      </c>
      <c r="C41" s="7" t="str">
        <f>VLOOKUP($B41,Baza!$B$3:$W$51,COLUMN()-1)</f>
        <v>SP 5 Czechowice-Dziedzice</v>
      </c>
      <c r="D41" s="8">
        <f>VLOOKUP($B41,Baza!$B$3:$W$51,COLUMN()-1)</f>
        <v>36341</v>
      </c>
      <c r="E41" s="8" t="str">
        <f>VLOOKUP($B41,Baza!$B$3:$W$51,COLUMN()-1)</f>
        <v>CH 4-6</v>
      </c>
      <c r="F41" s="9">
        <f>VLOOKUP($B41,Baza!$B$3:$W$51,COLUMN()-1)</f>
        <v>2</v>
      </c>
      <c r="G41" s="31">
        <f>VLOOKUP($B41,Baza!$B$3:$W$51,COLUMN()-1)</f>
        <v>28</v>
      </c>
      <c r="H41" s="30">
        <f>VLOOKUP($B41,Baza!$B$3:$W$51,COLUMN()-1)</f>
        <v>0</v>
      </c>
      <c r="I41" s="30">
        <f>VLOOKUP($B41,Baza!$B$3:$W$51,COLUMN()-1)</f>
        <v>0</v>
      </c>
      <c r="J41" s="30">
        <f>VLOOKUP($B41,Baza!$B$3:$W$51,COLUMN()-1)</f>
        <v>0</v>
      </c>
      <c r="K41" s="30">
        <f>VLOOKUP($B41,Baza!$B$3:$W$51,COLUMN()-1)</f>
        <v>0</v>
      </c>
      <c r="L41" s="6">
        <f>VLOOKUP($B41,Baza!$B$3:$W$51,COLUMN()-1)</f>
        <v>0</v>
      </c>
      <c r="M41" s="30">
        <f>VLOOKUP($B41,Baza!$B$3:$W$51,COLUMN()-1)</f>
        <v>0</v>
      </c>
      <c r="N41" s="39">
        <f>VLOOKUP($B41,Baza!$B$3:$W$51,COLUMN()-1)</f>
        <v>2</v>
      </c>
      <c r="O41" s="41">
        <f>VLOOKUP($B41,Baza!$B$3:$W$51,COLUMN()-1)</f>
        <v>0</v>
      </c>
      <c r="P41" s="42">
        <f>VLOOKUP($B41,Baza!$B$3:$W$51,COLUMN()-1)</f>
        <v>0</v>
      </c>
      <c r="Q41" s="50"/>
    </row>
    <row r="42" spans="1:17">
      <c r="A42" s="3">
        <f t="shared" si="0"/>
        <v>40</v>
      </c>
      <c r="B42" s="7" t="s">
        <v>40</v>
      </c>
      <c r="C42" s="7" t="str">
        <f>VLOOKUP($B42,Baza!$B$3:$W$51,COLUMN()-1)</f>
        <v>SP 5 Czechowice-Dziedzice</v>
      </c>
      <c r="D42" s="8">
        <f>VLOOKUP($B42,Baza!$B$3:$W$51,COLUMN()-1)</f>
        <v>37138</v>
      </c>
      <c r="E42" s="8" t="str">
        <f>VLOOKUP($B42,Baza!$B$3:$W$51,COLUMN()-1)</f>
        <v>CH 4-6</v>
      </c>
      <c r="F42" s="9">
        <f>VLOOKUP($B42,Baza!$B$3:$W$51,COLUMN()-1)</f>
        <v>2</v>
      </c>
      <c r="G42" s="30">
        <f>VLOOKUP($B42,Baza!$B$3:$W$51,COLUMN()-1)</f>
        <v>30</v>
      </c>
      <c r="H42" s="30">
        <f>VLOOKUP($B42,Baza!$B$3:$W$51,COLUMN()-1)</f>
        <v>0</v>
      </c>
      <c r="I42" s="30">
        <f>VLOOKUP($B42,Baza!$B$3:$W$51,COLUMN()-1)</f>
        <v>0</v>
      </c>
      <c r="J42" s="30">
        <f>VLOOKUP($B42,Baza!$B$3:$W$51,COLUMN()-1)</f>
        <v>0</v>
      </c>
      <c r="K42" s="30">
        <f>VLOOKUP($B42,Baza!$B$3:$W$51,COLUMN()-1)</f>
        <v>0</v>
      </c>
      <c r="L42" s="6">
        <f>VLOOKUP($B42,Baza!$B$3:$W$51,COLUMN()-1)</f>
        <v>0</v>
      </c>
      <c r="M42" s="30">
        <f>VLOOKUP($B42,Baza!$B$3:$W$51,COLUMN()-1)</f>
        <v>0</v>
      </c>
      <c r="N42" s="39">
        <f>VLOOKUP($B42,Baza!$B$3:$W$51,COLUMN()-1)</f>
        <v>2</v>
      </c>
      <c r="O42" s="41">
        <f>VLOOKUP($B42,Baza!$B$3:$W$51,COLUMN()-1)</f>
        <v>0</v>
      </c>
      <c r="P42" s="42">
        <f>VLOOKUP($B42,Baza!$B$3:$W$51,COLUMN()-1)</f>
        <v>0</v>
      </c>
      <c r="Q42" s="50"/>
    </row>
    <row r="43" spans="1:17">
      <c r="A43" s="3">
        <f t="shared" si="0"/>
        <v>41</v>
      </c>
      <c r="B43" s="7" t="s">
        <v>36</v>
      </c>
      <c r="C43" s="7" t="str">
        <f>VLOOKUP($B43,Baza!$B$3:$W$51,COLUMN()-1)</f>
        <v>SP 3 Czechowice-Dziedzice</v>
      </c>
      <c r="D43" s="8">
        <f>VLOOKUP($B43,Baza!$B$3:$W$51,COLUMN()-1)</f>
        <v>37467</v>
      </c>
      <c r="E43" s="8" t="str">
        <f>VLOOKUP($B43,Baza!$B$3:$W$51,COLUMN()-1)</f>
        <v>CH 1-3</v>
      </c>
      <c r="F43" s="9">
        <f>VLOOKUP($B43,Baza!$B$3:$W$51,COLUMN()-1)</f>
        <v>2</v>
      </c>
      <c r="G43" s="31">
        <f>VLOOKUP($B43,Baza!$B$3:$W$51,COLUMN()-1)</f>
        <v>27</v>
      </c>
      <c r="H43" s="30">
        <f>VLOOKUP($B43,Baza!$B$3:$W$51,COLUMN()-1)</f>
        <v>0</v>
      </c>
      <c r="I43" s="30">
        <f>VLOOKUP($B43,Baza!$B$3:$W$51,COLUMN()-1)</f>
        <v>0</v>
      </c>
      <c r="J43" s="30">
        <f>VLOOKUP($B43,Baza!$B$3:$W$51,COLUMN()-1)</f>
        <v>0</v>
      </c>
      <c r="K43" s="30">
        <f>VLOOKUP($B43,Baza!$B$3:$W$51,COLUMN()-1)</f>
        <v>0</v>
      </c>
      <c r="L43" s="6">
        <f>VLOOKUP($B43,Baza!$B$3:$W$51,COLUMN()-1)</f>
        <v>0</v>
      </c>
      <c r="M43" s="30">
        <f>VLOOKUP($B43,Baza!$B$3:$W$51,COLUMN()-1)</f>
        <v>0</v>
      </c>
      <c r="N43" s="39">
        <f>VLOOKUP($B43,Baza!$B$3:$W$51,COLUMN()-1)</f>
        <v>2</v>
      </c>
      <c r="O43" s="41">
        <f>VLOOKUP($B43,Baza!$B$3:$W$51,COLUMN()-1)</f>
        <v>0</v>
      </c>
      <c r="P43" s="42">
        <f>VLOOKUP($B43,Baza!$B$3:$W$51,COLUMN()-1)</f>
        <v>0</v>
      </c>
      <c r="Q43" s="50"/>
    </row>
    <row r="44" spans="1:17">
      <c r="A44" s="3">
        <f t="shared" si="0"/>
        <v>42</v>
      </c>
      <c r="B44" s="7" t="s">
        <v>39</v>
      </c>
      <c r="C44" s="7" t="str">
        <f>VLOOKUP($B44,Baza!$B$3:$W$51,COLUMN()-1)</f>
        <v>SP 3 Czechowice-Dziedzice</v>
      </c>
      <c r="D44" s="8">
        <f>VLOOKUP($B44,Baza!$B$3:$W$51,COLUMN()-1)</f>
        <v>37467</v>
      </c>
      <c r="E44" s="8" t="str">
        <f>VLOOKUP($B44,Baza!$B$3:$W$51,COLUMN()-1)</f>
        <v>CH 1-3</v>
      </c>
      <c r="F44" s="6">
        <f>VLOOKUP($B44,Baza!$B$3:$W$51,COLUMN()-1)</f>
        <v>2</v>
      </c>
      <c r="G44" s="30">
        <f>VLOOKUP($B44,Baza!$B$3:$W$51,COLUMN()-1)</f>
        <v>29</v>
      </c>
      <c r="H44" s="31">
        <f>VLOOKUP($B44,Baza!$B$3:$W$51,COLUMN()-1)</f>
        <v>0</v>
      </c>
      <c r="I44" s="31">
        <f>VLOOKUP($B44,Baza!$B$3:$W$51,COLUMN()-1)</f>
        <v>0</v>
      </c>
      <c r="J44" s="30">
        <f>VLOOKUP($B44,Baza!$B$3:$W$51,COLUMN()-1)</f>
        <v>0</v>
      </c>
      <c r="K44" s="30">
        <f>VLOOKUP($B44,Baza!$B$3:$W$51,COLUMN()-1)</f>
        <v>0</v>
      </c>
      <c r="L44" s="6">
        <f>VLOOKUP($B44,Baza!$B$3:$W$51,COLUMN()-1)</f>
        <v>0</v>
      </c>
      <c r="M44" s="30">
        <f>VLOOKUP($B44,Baza!$B$3:$W$51,COLUMN()-1)</f>
        <v>0</v>
      </c>
      <c r="N44" s="39">
        <f>VLOOKUP($B44,Baza!$B$3:$W$51,COLUMN()-1)</f>
        <v>2</v>
      </c>
      <c r="O44" s="41">
        <f>VLOOKUP($B44,Baza!$B$3:$W$51,COLUMN()-1)</f>
        <v>0</v>
      </c>
      <c r="P44" s="42">
        <f>VLOOKUP($B44,Baza!$B$3:$W$51,COLUMN()-1)</f>
        <v>0</v>
      </c>
      <c r="Q44" s="50"/>
    </row>
    <row r="45" spans="1:17">
      <c r="A45" s="3">
        <f t="shared" si="0"/>
        <v>43</v>
      </c>
      <c r="B45" s="7" t="s">
        <v>58</v>
      </c>
      <c r="C45" s="7" t="str">
        <f>VLOOKUP($B45,Baza!$B$3:$W$51,COLUMN()-1)</f>
        <v>SP Jasienica</v>
      </c>
      <c r="D45" s="8">
        <f>VLOOKUP($B45,Baza!$B$3:$W$51,COLUMN()-1)</f>
        <v>37356</v>
      </c>
      <c r="E45" s="8" t="str">
        <f>VLOOKUP($B45,Baza!$B$3:$W$51,COLUMN()-1)</f>
        <v>DZ 1-3</v>
      </c>
      <c r="F45" s="31">
        <f>VLOOKUP($B45,Baza!$B$3:$W$51,COLUMN()-1)</f>
        <v>0</v>
      </c>
      <c r="G45" s="30">
        <f>VLOOKUP($B45,Baza!$B$3:$W$51,COLUMN()-1)</f>
        <v>0</v>
      </c>
      <c r="H45" s="6">
        <f>VLOOKUP($B45,Baza!$B$3:$W$51,COLUMN()-1)</f>
        <v>2</v>
      </c>
      <c r="I45" s="30">
        <f>VLOOKUP($B45,Baza!$B$3:$W$51,COLUMN()-1)</f>
        <v>32</v>
      </c>
      <c r="J45" s="30">
        <f>VLOOKUP($B45,Baza!$B$3:$W$51,COLUMN()-1)</f>
        <v>0</v>
      </c>
      <c r="K45" s="30">
        <f>VLOOKUP($B45,Baza!$B$3:$W$51,COLUMN()-1)</f>
        <v>0</v>
      </c>
      <c r="L45" s="6">
        <f>VLOOKUP($B45,Baza!$B$3:$W$51,COLUMN()-1)</f>
        <v>0</v>
      </c>
      <c r="M45" s="30">
        <f>VLOOKUP($B45,Baza!$B$3:$W$51,COLUMN()-1)</f>
        <v>0</v>
      </c>
      <c r="N45" s="39">
        <f>VLOOKUP($B45,Baza!$B$3:$W$51,COLUMN()-1)</f>
        <v>2</v>
      </c>
      <c r="O45" s="41">
        <f>VLOOKUP($B45,Baza!$B$3:$W$51,COLUMN()-1)</f>
        <v>0</v>
      </c>
      <c r="P45" s="42">
        <f>VLOOKUP($B45,Baza!$B$3:$W$51,COLUMN()-1)</f>
        <v>0</v>
      </c>
      <c r="Q45" s="50"/>
    </row>
    <row r="46" spans="1:17">
      <c r="A46" s="3">
        <f t="shared" si="0"/>
        <v>44</v>
      </c>
      <c r="B46" s="7" t="s">
        <v>59</v>
      </c>
      <c r="C46" s="7" t="str">
        <f>VLOOKUP($B46,Baza!$B$3:$W$51,COLUMN()-1)</f>
        <v>SP Bystra</v>
      </c>
      <c r="D46" s="8">
        <f>VLOOKUP($B46,Baza!$B$3:$W$51,COLUMN()-1)</f>
        <v>36718</v>
      </c>
      <c r="E46" s="8" t="str">
        <f>VLOOKUP($B46,Baza!$B$3:$W$51,COLUMN()-1)</f>
        <v>CH 4-6</v>
      </c>
      <c r="F46" s="30">
        <f>VLOOKUP($B46,Baza!$B$3:$W$51,COLUMN()-1)</f>
        <v>0</v>
      </c>
      <c r="G46" s="30">
        <f>VLOOKUP($B46,Baza!$B$3:$W$51,COLUMN()-1)</f>
        <v>0</v>
      </c>
      <c r="H46" s="9">
        <f>VLOOKUP($B46,Baza!$B$3:$W$51,COLUMN()-1)</f>
        <v>2</v>
      </c>
      <c r="I46" s="31">
        <f>VLOOKUP($B46,Baza!$B$3:$W$51,COLUMN()-1)</f>
        <v>33</v>
      </c>
      <c r="J46" s="30">
        <f>VLOOKUP($B46,Baza!$B$3:$W$51,COLUMN()-1)</f>
        <v>0</v>
      </c>
      <c r="K46" s="30">
        <f>VLOOKUP($B46,Baza!$B$3:$W$51,COLUMN()-1)</f>
        <v>0</v>
      </c>
      <c r="L46" s="6">
        <f>VLOOKUP($B46,Baza!$B$3:$W$51,COLUMN()-1)</f>
        <v>0</v>
      </c>
      <c r="M46" s="30">
        <f>VLOOKUP($B46,Baza!$B$3:$W$51,COLUMN()-1)</f>
        <v>0</v>
      </c>
      <c r="N46" s="39">
        <f>VLOOKUP($B46,Baza!$B$3:$W$51,COLUMN()-1)</f>
        <v>2</v>
      </c>
      <c r="O46" s="41">
        <f>VLOOKUP($B46,Baza!$B$3:$W$51,COLUMN()-1)</f>
        <v>0</v>
      </c>
      <c r="P46" s="42">
        <f>VLOOKUP($B46,Baza!$B$3:$W$51,COLUMN()-1)</f>
        <v>0</v>
      </c>
      <c r="Q46" s="50"/>
    </row>
    <row r="47" spans="1:17">
      <c r="A47" s="3">
        <f t="shared" si="0"/>
        <v>45</v>
      </c>
      <c r="B47" s="7" t="s">
        <v>61</v>
      </c>
      <c r="C47" s="7" t="str">
        <f>VLOOKUP($B47,Baza!$B$3:$W$51,COLUMN()-1)</f>
        <v>SP Zabrzeg</v>
      </c>
      <c r="D47" s="8">
        <f>VLOOKUP($B47,Baza!$B$3:$W$51,COLUMN()-1)</f>
        <v>37856</v>
      </c>
      <c r="E47" s="8" t="str">
        <f>VLOOKUP($B47,Baza!$B$3:$W$51,COLUMN()-1)</f>
        <v>DZ 1-3</v>
      </c>
      <c r="F47" s="31">
        <f>VLOOKUP($B47,Baza!$B$3:$W$51,COLUMN()-1)</f>
        <v>0</v>
      </c>
      <c r="G47" s="30">
        <f>VLOOKUP($B47,Baza!$B$3:$W$51,COLUMN()-1)</f>
        <v>0</v>
      </c>
      <c r="H47" s="9">
        <f>VLOOKUP($B47,Baza!$B$3:$W$51,COLUMN()-1)</f>
        <v>0.5</v>
      </c>
      <c r="I47" s="31">
        <f>VLOOKUP($B47,Baza!$B$3:$W$51,COLUMN()-1)</f>
        <v>28</v>
      </c>
      <c r="J47" s="6">
        <f>VLOOKUP($B47,Baza!$B$3:$W$51,COLUMN()-1)</f>
        <v>1</v>
      </c>
      <c r="K47" s="30">
        <f>VLOOKUP($B47,Baza!$B$3:$W$51,COLUMN()-1)</f>
        <v>26</v>
      </c>
      <c r="L47" s="6">
        <f>VLOOKUP($B47,Baza!$B$3:$W$51,COLUMN()-1)</f>
        <v>0</v>
      </c>
      <c r="M47" s="30">
        <f>VLOOKUP($B47,Baza!$B$3:$W$51,COLUMN()-1)</f>
        <v>0</v>
      </c>
      <c r="N47" s="39">
        <f>VLOOKUP($B47,Baza!$B$3:$W$51,COLUMN()-1)</f>
        <v>1.5</v>
      </c>
      <c r="O47" s="41">
        <f>VLOOKUP($B47,Baza!$B$3:$W$51,COLUMN()-1)</f>
        <v>0</v>
      </c>
      <c r="P47" s="42">
        <f>VLOOKUP($B47,Baza!$B$3:$W$51,COLUMN()-1)</f>
        <v>26</v>
      </c>
      <c r="Q47" s="50"/>
    </row>
    <row r="48" spans="1:17">
      <c r="A48" s="3">
        <f t="shared" si="0"/>
        <v>46</v>
      </c>
      <c r="B48" s="7" t="s">
        <v>70</v>
      </c>
      <c r="C48" s="7" t="str">
        <f>VLOOKUP($B48,Baza!$B$3:$W$51,COLUMN()-1)</f>
        <v>SP Porąbka</v>
      </c>
      <c r="D48" s="8">
        <f>VLOOKUP($B48,Baza!$B$3:$W$51,COLUMN()-1)</f>
        <v>37658</v>
      </c>
      <c r="E48" s="8" t="str">
        <f>VLOOKUP($B48,Baza!$B$3:$W$51,COLUMN()-1)</f>
        <v>DZ 1-3</v>
      </c>
      <c r="F48" s="30">
        <f>VLOOKUP($B48,Baza!$B$3:$W$51,COLUMN()-1)</f>
        <v>0</v>
      </c>
      <c r="G48" s="30">
        <f>VLOOKUP($B48,Baza!$B$3:$W$51,COLUMN()-1)</f>
        <v>0</v>
      </c>
      <c r="H48" s="31">
        <f>VLOOKUP($B48,Baza!$B$3:$W$51,COLUMN()-1)</f>
        <v>0</v>
      </c>
      <c r="I48" s="31">
        <f>VLOOKUP($B48,Baza!$B$3:$W$51,COLUMN()-1)</f>
        <v>0</v>
      </c>
      <c r="J48" s="6">
        <f>VLOOKUP($B48,Baza!$B$3:$W$51,COLUMN()-1)</f>
        <v>1</v>
      </c>
      <c r="K48" s="30">
        <f>VLOOKUP($B48,Baza!$B$3:$W$51,COLUMN()-1)</f>
        <v>25</v>
      </c>
      <c r="L48" s="6">
        <f>VLOOKUP($B48,Baza!$B$3:$W$51,COLUMN()-1)</f>
        <v>0</v>
      </c>
      <c r="M48" s="30">
        <f>VLOOKUP($B48,Baza!$B$3:$W$51,COLUMN()-1)</f>
        <v>0</v>
      </c>
      <c r="N48" s="39">
        <f>VLOOKUP($B48,Baza!$B$3:$W$51,COLUMN()-1)</f>
        <v>1</v>
      </c>
      <c r="O48" s="41">
        <f>VLOOKUP($B48,Baza!$B$3:$W$51,COLUMN()-1)</f>
        <v>0</v>
      </c>
      <c r="P48" s="42">
        <f>VLOOKUP($B48,Baza!$B$3:$W$51,COLUMN()-1)</f>
        <v>0</v>
      </c>
      <c r="Q48" s="50"/>
    </row>
    <row r="49" spans="1:17">
      <c r="A49" s="3">
        <f t="shared" si="0"/>
        <v>47</v>
      </c>
      <c r="B49" s="7" t="s">
        <v>67</v>
      </c>
      <c r="C49" s="7" t="str">
        <f>VLOOKUP($B49,Baza!$B$3:$W$51,COLUMN()-1)</f>
        <v>SP Bystra</v>
      </c>
      <c r="D49" s="8">
        <f>VLOOKUP($B49,Baza!$B$3:$W$51,COLUMN()-1)</f>
        <v>37499</v>
      </c>
      <c r="E49" s="8" t="str">
        <f>VLOOKUP($B49,Baza!$B$3:$W$51,COLUMN()-1)</f>
        <v>DZ 1-3</v>
      </c>
      <c r="F49" s="30">
        <f>VLOOKUP($B49,Baza!$B$3:$W$51,COLUMN()-1)</f>
        <v>0</v>
      </c>
      <c r="G49" s="30">
        <f>VLOOKUP($B49,Baza!$B$3:$W$51,COLUMN()-1)</f>
        <v>0</v>
      </c>
      <c r="H49" s="9">
        <f>VLOOKUP($B49,Baza!$B$3:$W$51,COLUMN()-1)</f>
        <v>1</v>
      </c>
      <c r="I49" s="31">
        <f>VLOOKUP($B49,Baza!$B$3:$W$51,COLUMN()-1)</f>
        <v>37</v>
      </c>
      <c r="J49" s="30">
        <f>VLOOKUP($B49,Baza!$B$3:$W$51,COLUMN()-1)</f>
        <v>0</v>
      </c>
      <c r="K49" s="30">
        <f>VLOOKUP($B49,Baza!$B$3:$W$51,COLUMN()-1)</f>
        <v>0</v>
      </c>
      <c r="L49" s="6">
        <f>VLOOKUP($B49,Baza!$B$3:$W$51,COLUMN()-1)</f>
        <v>0</v>
      </c>
      <c r="M49" s="30">
        <f>VLOOKUP($B49,Baza!$B$3:$W$51,COLUMN()-1)</f>
        <v>0</v>
      </c>
      <c r="N49" s="39">
        <f>VLOOKUP($B49,Baza!$B$3:$W$51,COLUMN()-1)</f>
        <v>1</v>
      </c>
      <c r="O49" s="41">
        <f>VLOOKUP($B49,Baza!$B$3:$W$51,COLUMN()-1)</f>
        <v>0</v>
      </c>
      <c r="P49" s="42">
        <f>VLOOKUP($B49,Baza!$B$3:$W$51,COLUMN()-1)</f>
        <v>0</v>
      </c>
      <c r="Q49" s="50"/>
    </row>
    <row r="50" spans="1:17">
      <c r="A50" s="3">
        <f t="shared" si="0"/>
        <v>48</v>
      </c>
      <c r="B50" s="7" t="s">
        <v>62</v>
      </c>
      <c r="C50" s="7" t="str">
        <f>VLOOKUP($B50,Baza!$B$3:$W$51,COLUMN()-1)</f>
        <v>SP Bystra</v>
      </c>
      <c r="D50" s="8">
        <f>VLOOKUP($B50,Baza!$B$3:$W$51,COLUMN()-1)</f>
        <v>36623</v>
      </c>
      <c r="E50" s="8" t="str">
        <f>VLOOKUP($B50,Baza!$B$3:$W$51,COLUMN()-1)</f>
        <v>CH 4-6</v>
      </c>
      <c r="F50" s="31">
        <f>VLOOKUP($B50,Baza!$B$3:$W$51,COLUMN()-1)</f>
        <v>0</v>
      </c>
      <c r="G50" s="30">
        <f>VLOOKUP($B50,Baza!$B$3:$W$51,COLUMN()-1)</f>
        <v>0</v>
      </c>
      <c r="H50" s="31">
        <f>VLOOKUP($B50,Baza!$B$3:$W$51,COLUMN()-1)</f>
        <v>0</v>
      </c>
      <c r="I50" s="31">
        <f>VLOOKUP($B50,Baza!$B$3:$W$51,COLUMN()-1)</f>
        <v>0</v>
      </c>
      <c r="J50" s="30">
        <f>VLOOKUP($B50,Baza!$B$3:$W$51,COLUMN()-1)</f>
        <v>0</v>
      </c>
      <c r="K50" s="30">
        <f>VLOOKUP($B50,Baza!$B$3:$W$51,COLUMN()-1)</f>
        <v>0</v>
      </c>
      <c r="L50" s="6">
        <f>VLOOKUP($B50,Baza!$B$3:$W$51,COLUMN()-1)</f>
        <v>0</v>
      </c>
      <c r="M50" s="30">
        <f>VLOOKUP($B50,Baza!$B$3:$W$51,COLUMN()-1)</f>
        <v>0</v>
      </c>
      <c r="N50" s="39">
        <f>VLOOKUP($B50,Baza!$B$3:$W$51,COLUMN()-1)</f>
        <v>0</v>
      </c>
      <c r="O50" s="41">
        <f>VLOOKUP($B50,Baza!$B$3:$W$51,COLUMN()-1)</f>
        <v>0</v>
      </c>
      <c r="P50" s="42">
        <f>VLOOKUP($B50,Baza!$B$3:$W$51,COLUMN()-1)</f>
        <v>0</v>
      </c>
      <c r="Q50" s="50"/>
    </row>
    <row r="51" spans="1:17" ht="16.5" thickBot="1">
      <c r="A51" s="3">
        <f>+A50+1</f>
        <v>49</v>
      </c>
      <c r="B51" s="11" t="s">
        <v>42</v>
      </c>
      <c r="C51" s="11" t="str">
        <f>VLOOKUP($B51,Baza!$B$3:$W$51,COLUMN()-1)</f>
        <v>SP 3 Czechowice-Dziedzice</v>
      </c>
      <c r="D51" s="12">
        <f>VLOOKUP($B51,Baza!$B$3:$W$51,COLUMN()-1)</f>
        <v>37520</v>
      </c>
      <c r="E51" s="12" t="str">
        <f>VLOOKUP($B51,Baza!$B$3:$W$51,COLUMN()-1)</f>
        <v>DZ 1-3</v>
      </c>
      <c r="F51" s="13">
        <f>VLOOKUP($B51,Baza!$B$3:$W$51,COLUMN()-1)</f>
        <v>0</v>
      </c>
      <c r="G51" s="32">
        <f>VLOOKUP($B51,Baza!$B$3:$W$51,COLUMN()-1)</f>
        <v>32</v>
      </c>
      <c r="H51" s="32">
        <f>VLOOKUP($B51,Baza!$B$3:$W$51,COLUMN()-1)</f>
        <v>0</v>
      </c>
      <c r="I51" s="32">
        <f>VLOOKUP($B51,Baza!$B$3:$W$51,COLUMN()-1)</f>
        <v>0</v>
      </c>
      <c r="J51" s="32">
        <f>VLOOKUP($B51,Baza!$B$3:$W$51,COLUMN()-1)</f>
        <v>0</v>
      </c>
      <c r="K51" s="32">
        <f>VLOOKUP($B51,Baza!$B$3:$W$51,COLUMN()-1)</f>
        <v>0</v>
      </c>
      <c r="L51" s="13">
        <f>VLOOKUP($B51,Baza!$B$3:$W$51,COLUMN()-1)</f>
        <v>0</v>
      </c>
      <c r="M51" s="32">
        <f>VLOOKUP($B51,Baza!$B$3:$W$51,COLUMN()-1)</f>
        <v>0</v>
      </c>
      <c r="N51" s="40">
        <f>VLOOKUP($B51,Baza!$B$3:$W$51,COLUMN()-1)</f>
        <v>0</v>
      </c>
      <c r="O51" s="43">
        <f>VLOOKUP($B51,Baza!$B$3:$W$51,COLUMN()-1)</f>
        <v>0</v>
      </c>
      <c r="P51" s="44">
        <f>VLOOKUP($B51,Baza!$B$3:$W$51,COLUMN()-1)</f>
        <v>0</v>
      </c>
      <c r="Q51" s="50"/>
    </row>
    <row r="52" spans="1:17">
      <c r="A52" s="14"/>
      <c r="B52" s="15"/>
      <c r="C52" s="15"/>
      <c r="D52" s="16"/>
      <c r="E52" s="16"/>
      <c r="F52" s="17"/>
      <c r="G52" s="33"/>
      <c r="H52" s="17"/>
      <c r="I52" s="33"/>
      <c r="J52" s="17"/>
      <c r="K52" s="33"/>
      <c r="L52" s="17"/>
      <c r="M52" s="33"/>
      <c r="N52" s="17"/>
      <c r="O52" s="1"/>
    </row>
    <row r="53" spans="1:17">
      <c r="A53" s="14"/>
      <c r="B53" s="15"/>
      <c r="C53" s="15"/>
      <c r="D53" s="16"/>
      <c r="E53" s="16"/>
      <c r="F53" s="17"/>
      <c r="G53" s="33"/>
      <c r="H53" s="17"/>
      <c r="I53" s="33"/>
      <c r="J53" s="17"/>
      <c r="K53" s="33"/>
      <c r="L53" s="17"/>
      <c r="M53" s="33"/>
      <c r="N53" s="17"/>
      <c r="O53" s="1"/>
    </row>
    <row r="54" spans="1:17">
      <c r="A54" s="14"/>
      <c r="B54" s="15"/>
      <c r="C54" s="15"/>
      <c r="D54" s="16"/>
      <c r="E54" s="16"/>
      <c r="F54" s="17"/>
      <c r="G54" s="33"/>
      <c r="H54" s="17"/>
      <c r="I54" s="33"/>
      <c r="J54" s="17"/>
      <c r="K54" s="33"/>
      <c r="L54" s="17"/>
      <c r="M54" s="33"/>
      <c r="N54" s="17"/>
      <c r="O54" s="1"/>
    </row>
    <row r="55" spans="1:17">
      <c r="A55" s="14"/>
      <c r="B55" s="15"/>
      <c r="C55" s="15"/>
      <c r="D55" s="16"/>
      <c r="E55" s="16"/>
      <c r="F55" s="17"/>
      <c r="G55" s="33"/>
      <c r="H55" s="17"/>
      <c r="I55" s="33"/>
      <c r="J55" s="17"/>
      <c r="K55" s="33"/>
      <c r="L55" s="17"/>
      <c r="M55" s="33"/>
      <c r="N55" s="17"/>
      <c r="O55" s="1"/>
    </row>
    <row r="56" spans="1:17">
      <c r="A56" s="14"/>
      <c r="B56" s="15"/>
      <c r="C56" s="15"/>
      <c r="D56" s="16"/>
      <c r="E56" s="16"/>
      <c r="F56" s="17"/>
      <c r="G56" s="33"/>
      <c r="H56" s="17"/>
      <c r="I56" s="33"/>
      <c r="J56" s="17"/>
      <c r="K56" s="33"/>
      <c r="L56" s="17"/>
      <c r="M56" s="33"/>
      <c r="N56" s="17"/>
      <c r="O56" s="1"/>
    </row>
    <row r="57" spans="1:17">
      <c r="A57" s="14"/>
      <c r="B57" s="15"/>
      <c r="C57" s="15"/>
      <c r="D57" s="16"/>
      <c r="E57" s="16"/>
      <c r="F57" s="17"/>
      <c r="G57" s="33"/>
      <c r="H57" s="17"/>
      <c r="I57" s="33"/>
      <c r="J57" s="17"/>
      <c r="K57" s="33"/>
      <c r="L57" s="17"/>
      <c r="M57" s="33"/>
      <c r="N57" s="17"/>
      <c r="O57" s="1"/>
    </row>
  </sheetData>
  <sortState ref="B3:P51">
    <sortCondition descending="1" ref="N3:N51"/>
    <sortCondition ref="O3:O51"/>
    <sortCondition ref="P3:P51"/>
  </sortState>
  <mergeCells count="12">
    <mergeCell ref="P1:P2"/>
    <mergeCell ref="A1:A2"/>
    <mergeCell ref="B1:B2"/>
    <mergeCell ref="C1:C2"/>
    <mergeCell ref="D1:D2"/>
    <mergeCell ref="E1:E2"/>
    <mergeCell ref="F1:G1"/>
    <mergeCell ref="H1:I1"/>
    <mergeCell ref="J1:K1"/>
    <mergeCell ref="L1:M1"/>
    <mergeCell ref="N1:N2"/>
    <mergeCell ref="O1:O2"/>
  </mergeCells>
  <conditionalFormatting sqref="G1:G1048576 I2 K2 M2 M4:M50 K29:K50 I34 I31 I27 I38:I43 I45">
    <cfRule type="cellIs" dxfId="1" priority="2" stopIfTrue="1" operator="equal">
      <formula>100</formula>
    </cfRule>
  </conditionalFormatting>
  <conditionalFormatting sqref="A3:Q51">
    <cfRule type="expression" dxfId="0" priority="1">
      <formula>"E=""CH 1-3"""</formula>
    </cfRule>
  </conditionalFormatting>
  <dataValidations disablePrompts="1" count="1">
    <dataValidation type="list" allowBlank="1" showInputMessage="1" showErrorMessage="1" sqref="E3:E51">
      <formula1>$B$53:$B$56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Zakresy nazwane</vt:lpstr>
      </vt:variant>
      <vt:variant>
        <vt:i4>7</vt:i4>
      </vt:variant>
    </vt:vector>
  </HeadingPairs>
  <TitlesOfParts>
    <vt:vector size="14" baseType="lpstr">
      <vt:lpstr>Baza</vt:lpstr>
      <vt:lpstr>Drużynowo</vt:lpstr>
      <vt:lpstr>CH 4-6</vt:lpstr>
      <vt:lpstr>CH 1-3</vt:lpstr>
      <vt:lpstr>DZ 4-6</vt:lpstr>
      <vt:lpstr>DZ 1-3</vt:lpstr>
      <vt:lpstr>Razem</vt:lpstr>
      <vt:lpstr>Baza!DaneZewnętrzne_1</vt:lpstr>
      <vt:lpstr>'CH 1-3'!DaneZewnętrzne_1</vt:lpstr>
      <vt:lpstr>'CH 4-6'!DaneZewnętrzne_1</vt:lpstr>
      <vt:lpstr>Drużynowo!DaneZewnętrzne_1</vt:lpstr>
      <vt:lpstr>'DZ 1-3'!DaneZewnętrzne_1</vt:lpstr>
      <vt:lpstr>'DZ 4-6'!DaneZewnętrzne_1</vt:lpstr>
      <vt:lpstr>Razem!DaneZewnętrzne_1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rafał</dc:creator>
  <cp:lastModifiedBy>Polok</cp:lastModifiedBy>
  <cp:lastPrinted>2011-11-25T03:22:20Z</cp:lastPrinted>
  <dcterms:created xsi:type="dcterms:W3CDTF">2011-09-24T14:23:11Z</dcterms:created>
  <dcterms:modified xsi:type="dcterms:W3CDTF">2011-11-25T04:19:08Z</dcterms:modified>
</cp:coreProperties>
</file>